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45.254.15\pysde_data\1\08 ΔΙΕΥΘΥΝΤΕΣ ΥΠΟΔΙΕΥΘΥΝΤΕΣ ΥΠΕΥΘΥΝΟΙ\ΔΙΕΥΘΥΝΤΕΣ 2026\4 ΣΧΟΛΕΙΑ\4 ΠΡΟΣΩΡΙΝΟΣ ΑΞΙΟΛΟΓΙΚΟΣ\"/>
    </mc:Choice>
  </mc:AlternateContent>
  <xr:revisionPtr revIDLastSave="0" documentId="13_ncr:1_{94483E95-8303-48A5-A811-AD5A059CB1BC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ΑΞΙΟΛΟΓΙΚΟ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J15" i="1" l="1"/>
  <c r="BJ14" i="1"/>
  <c r="BJ11" i="1"/>
  <c r="BJ7" i="1"/>
  <c r="BJ9" i="1"/>
  <c r="BJ6" i="1"/>
  <c r="BJ5" i="1"/>
  <c r="BJ8" i="1"/>
  <c r="BJ10" i="1"/>
  <c r="BJ12" i="1"/>
  <c r="BJ13" i="1"/>
  <c r="BJ16" i="1"/>
  <c r="BF16" i="1"/>
  <c r="BF13" i="1"/>
  <c r="BF15" i="1"/>
  <c r="BF14" i="1"/>
  <c r="BF11" i="1"/>
  <c r="BF7" i="1"/>
  <c r="BF9" i="1"/>
  <c r="BB16" i="1"/>
  <c r="BB13" i="1"/>
  <c r="BB15" i="1"/>
  <c r="BB14" i="1"/>
  <c r="BB11" i="1"/>
  <c r="BB9" i="1"/>
  <c r="AV16" i="1"/>
  <c r="AV13" i="1"/>
  <c r="AV15" i="1"/>
  <c r="AV14" i="1"/>
  <c r="AV11" i="1"/>
  <c r="AV7" i="1"/>
  <c r="AV9" i="1"/>
  <c r="AK16" i="1"/>
  <c r="AK13" i="1"/>
  <c r="AK15" i="1"/>
  <c r="AK14" i="1"/>
  <c r="AK11" i="1"/>
  <c r="AK7" i="1"/>
  <c r="AK9" i="1"/>
  <c r="AC16" i="1"/>
  <c r="AC13" i="1"/>
  <c r="AC15" i="1"/>
  <c r="AC14" i="1"/>
  <c r="AC11" i="1"/>
  <c r="AC7" i="1"/>
  <c r="AC9" i="1"/>
  <c r="T16" i="1"/>
  <c r="T13" i="1"/>
  <c r="T15" i="1"/>
  <c r="T14" i="1"/>
  <c r="T11" i="1"/>
  <c r="T7" i="1"/>
  <c r="T9" i="1"/>
  <c r="J16" i="1"/>
  <c r="J13" i="1"/>
  <c r="J15" i="1"/>
  <c r="J14" i="1"/>
  <c r="J11" i="1"/>
  <c r="J7" i="1"/>
  <c r="J9" i="1"/>
  <c r="BA16" i="1" l="1"/>
  <c r="AZ16" i="1" s="1"/>
  <c r="AJ16" i="1"/>
  <c r="I16" i="1" s="1"/>
  <c r="H16" i="1" s="1"/>
  <c r="AJ13" i="1"/>
  <c r="I13" i="1" s="1"/>
  <c r="BA7" i="1"/>
  <c r="AZ7" i="1" s="1"/>
  <c r="BA15" i="1"/>
  <c r="AZ15" i="1" s="1"/>
  <c r="BA9" i="1"/>
  <c r="AZ9" i="1" s="1"/>
  <c r="BA11" i="1"/>
  <c r="AZ11" i="1" s="1"/>
  <c r="BA14" i="1"/>
  <c r="AZ14" i="1" s="1"/>
  <c r="BA13" i="1"/>
  <c r="AZ13" i="1" s="1"/>
  <c r="AJ9" i="1"/>
  <c r="I9" i="1" s="1"/>
  <c r="AJ7" i="1"/>
  <c r="AJ11" i="1"/>
  <c r="I11" i="1" s="1"/>
  <c r="AJ15" i="1"/>
  <c r="I15" i="1" s="1"/>
  <c r="AJ14" i="1"/>
  <c r="I14" i="1" s="1"/>
  <c r="I7" i="1"/>
  <c r="J8" i="1"/>
  <c r="J10" i="1"/>
  <c r="T8" i="1"/>
  <c r="T10" i="1"/>
  <c r="AC8" i="1"/>
  <c r="AC10" i="1"/>
  <c r="AK8" i="1"/>
  <c r="AK10" i="1"/>
  <c r="AV8" i="1"/>
  <c r="AV10" i="1"/>
  <c r="BB8" i="1"/>
  <c r="BA8" i="1" s="1"/>
  <c r="AZ8" i="1" s="1"/>
  <c r="BB10" i="1"/>
  <c r="BA10" i="1" s="1"/>
  <c r="AZ10" i="1" s="1"/>
  <c r="BF12" i="1"/>
  <c r="BB12" i="1"/>
  <c r="AV12" i="1"/>
  <c r="AK12" i="1"/>
  <c r="AC12" i="1"/>
  <c r="T12" i="1"/>
  <c r="J12" i="1"/>
  <c r="BF6" i="1"/>
  <c r="BB6" i="1"/>
  <c r="AV6" i="1"/>
  <c r="AK6" i="1"/>
  <c r="AC6" i="1"/>
  <c r="T6" i="1"/>
  <c r="J6" i="1"/>
  <c r="BB5" i="1"/>
  <c r="AV5" i="1"/>
  <c r="AK5" i="1"/>
  <c r="AC5" i="1"/>
  <c r="T5" i="1"/>
  <c r="J5" i="1"/>
  <c r="H7" i="1" l="1"/>
  <c r="H9" i="1"/>
  <c r="H15" i="1"/>
  <c r="H13" i="1"/>
  <c r="H14" i="1"/>
  <c r="H11" i="1"/>
  <c r="AJ10" i="1"/>
  <c r="I10" i="1" s="1"/>
  <c r="H10" i="1" s="1"/>
  <c r="BA12" i="1"/>
  <c r="AZ12" i="1" s="1"/>
  <c r="AJ8" i="1"/>
  <c r="I8" i="1" s="1"/>
  <c r="H8" i="1" s="1"/>
  <c r="BA6" i="1"/>
  <c r="AZ6" i="1" s="1"/>
  <c r="AJ6" i="1"/>
  <c r="I6" i="1" s="1"/>
  <c r="BA5" i="1"/>
  <c r="AZ5" i="1" s="1"/>
  <c r="AJ12" i="1"/>
  <c r="I12" i="1" s="1"/>
  <c r="AJ5" i="1"/>
  <c r="I5" i="1" s="1"/>
  <c r="H12" i="1" l="1"/>
  <c r="H6" i="1"/>
  <c r="H5" i="1"/>
</calcChain>
</file>

<file path=xl/sharedStrings.xml><?xml version="1.0" encoding="utf-8"?>
<sst xmlns="http://schemas.openxmlformats.org/spreadsheetml/2006/main" count="179" uniqueCount="151">
  <si>
    <t>α/α</t>
  </si>
  <si>
    <t>Α.Π._x000D_
ΑΙΤΗΣΗΣ</t>
  </si>
  <si>
    <t>Α.Μ._x000D_
ΥΠΟΨΗΦΙΟΥ</t>
  </si>
  <si>
    <t>ΟΝΟΜΑΤΕΠΩΝΥΜΟ_x000D_
ΥΠΟΨΗΦΙΟΥ</t>
  </si>
  <si>
    <t>ΚΛΑΔΟΣ_x000D_
ΥΠΟΨΗΦΙΟΥ</t>
  </si>
  <si>
    <t>ΒΑΘΜΙΔΑ_x000D_
ΕΚΠΑΙΔΕΥΣΗΣ</t>
  </si>
  <si>
    <t>ΠΕΡΙΦΕΡΕΙΑΚΗ_x000D_
ΔΙΕΥΘΥΝΣΗ_x000D_
ΑΙΤΗΣΗΣ</t>
  </si>
  <si>
    <t>ΤΙΤΛΟΣ_x000D_
ΚΡΙΤΗΡΙΟΥ</t>
  </si>
  <si>
    <t>ΕΠΙΣΤΗΜΟΝΙΚΗ -_x000D_
ΠΑΙΔΑΓΩΓΙΚΗ ΣΥΓΚΡΟΤΗΣΗ</t>
  </si>
  <si>
    <t>ΤΙΤΛΟΙ_x000D_
ΣΠΟΥΔΩΝ</t>
  </si>
  <si>
    <t>ΔΙΔΑΚΤΟΡΙΚΟ_x000D_
ΔΙΠΛΩΜΑ_x000D_
(1ο - συναφές)</t>
  </si>
  <si>
    <t>ΔΙΔΑΚΤΟΡΙΚΟ_x000D_
ΔΙΠΛΩΜΑ_x000D_
(2ο ή _x000D_
μη συναφές)</t>
  </si>
  <si>
    <t>ΜΕΤΑΠΤΥΧΙΑΚΟ_x000D_
ΔΙΠΛΩΜΑ_x000D_
(1ο - συναφές)</t>
  </si>
  <si>
    <t>ΜΕΤΑΠΤΥΧΙΑΚΟ_x000D_
ΔΙΠΛΩΜΑ_x000D_
(2ο ή _x000D_
μη συναφές)</t>
  </si>
  <si>
    <t>ΤΙΤΛΟΣ_x000D_
ΔΙΔΑΣΚΑΛΕΙΟΥ_x000D_
ΜΕΤΕΚΠΑΙΔΕΥΣΗΣ</t>
  </si>
  <si>
    <t>2ο ΠΤΥΧΙΟ_x000D_
(Α.Ε.Ι. ή _x000D_
Τ.Ε.Ι. 4-ετές)</t>
  </si>
  <si>
    <t>2ο ΠΤΥΧΙΟ_x000D_
(Τ.Ε.Ι. &lt; 4-ετές)</t>
  </si>
  <si>
    <t>ΠΤΥΧΙΟ_x000D_
Ε.Σ.Δ.Δ.Α.</t>
  </si>
  <si>
    <t>3ο ΠΤΥΧΙΟ_x000D_
(Α.Ε.Ι. ή_x000D_
Τ.Ε.Ι.)</t>
  </si>
  <si>
    <t>ΕΠΙΜΟΡΦΩΣΗ</t>
  </si>
  <si>
    <t>Σ.Ε.Λ.Μ.Ε._x000D_
Σ.Ε.Λ.Δ.Ε._x000D_
Α.Σ.ΠΑΙ.Τ.Ε._x000D_
Σ.Ε.Λ.Ε.Τ.Ε.</t>
  </si>
  <si>
    <t>Α.Ε.Ι._x000D_
(τουλάχιστον 300 ώρες ή_x000D_
9 μήνες)</t>
  </si>
  <si>
    <t>ΠΕ.Κ.Ε.Σ._x000D_
Π.Ε.Κ._x000D_
Ι.Ε.Π. _x000D_
Π.Ι._x000D_
Ο.ΕΠ.ΕΚ._x000D_
κ.λ.π.</t>
  </si>
  <si>
    <t>Ε.Κ.Δ.Δ.Α._x000D_
Δ.Ο.Ε._x000D_
Ο.Λ.Μ.Ε.</t>
  </si>
  <si>
    <t>Μείζον_x000D_
Πρόγραμμα_x000D_
Επιμόρφωσης _x000D_
Εκπαιδευτικών</t>
  </si>
  <si>
    <t>Θεματικές_x000D_
Ενότητες_x000D_
Ε.Α.Π.</t>
  </si>
  <si>
    <t>Τ.Π.Ε. Β Επιπέδου</t>
  </si>
  <si>
    <t>Τ.Π.Ε. Β1 Επιπέδου</t>
  </si>
  <si>
    <t>ΞΕΝΕΣ_x000D_
ΓΛΩΣΣΕΣ</t>
  </si>
  <si>
    <t>1η ΞΕΝΗ_x000D_
ΓΛΩΣΣΑ_x000D_
(Γ2)</t>
  </si>
  <si>
    <t>1η ΞΕΝΗ_x000D_
ΓΛΩΣΣΑ_x000D_
(Γ1)</t>
  </si>
  <si>
    <t>1η ΞΕΝΗ_x000D_
ΓΛΩΣΣΑ_x000D_
(Β2)</t>
  </si>
  <si>
    <t>2η ΞΕΝΗ_x000D_
ΓΛΩΣΣΑ_x000D_
(Γ2)</t>
  </si>
  <si>
    <t>2η ΞΕΝΗ_x000D_
ΓΛΩΣΣΑ_x000D_
(Γ1)</t>
  </si>
  <si>
    <t>2η ΞΕΝΗ_x000D_
ΓΛΩΣΣΑ_x000D_
(Β2)</t>
  </si>
  <si>
    <t>ΣΥΓΓΡΑΦΙΚΟ -_x000D_
ΕΡΕΥΝΗΤΙΚΟ_x000D_
ΕΡΓΟ</t>
  </si>
  <si>
    <t>Βιβλία, Συλλογικοί Τόμοι,_x000D_
Πρακτικά Συνεδρίων, _x000D_
Επιμορφωτικό Υλικό</t>
  </si>
  <si>
    <t>ΒΙΒΛΙΑ_x000D_
ΔΙΕΘΝΩΝ_x000D_
ΟΙΚΩΝ_x000D_
(ΙSΒΝ)</t>
  </si>
  <si>
    <t>ΒΙΒΛΙΑ_x000D_
ΕΛΛΗΝΙΚΩΝ_x000D_
ΟΙΚΩΝ_x000D_
(ΙSΒΝ)</t>
  </si>
  <si>
    <t>ΚΕΦΑΛΑΙΑ_x000D_
ΤΟΜΩΝ_x000D_
ΔΙΕΘΝΩΝ_x000D_
ΟΙΚΩΝ_x000D_
(ΙSΒΝ)</t>
  </si>
  <si>
    <t>ΚΕΦΑΛΑΙΑ_x000D_
ΤΟΜΩΝ_x000D_
ΕΛΛΗΝΙΚΩΝ_x000D_
ΟΙΚΩΝ_x000D_
(ΙSΒΝ)</t>
  </si>
  <si>
    <t>ΠΡΑΚΤΙΚΑ _x000D_
ΔΙΕΘΝΩΝ_x000D_
ΣΥΝΕΔΡΙΩΝ_x000D_
(ΙSΒΝ ή _x000D_
ISSN)</t>
  </si>
  <si>
    <t>ΠΡΑΚΤΙΚΑ _x000D_
ΕΛΛΗΝΙΚΩΝ_x000D_
ΣΥΝΕΔΡΙΩΝ_x000D_
(ΙSΒΝ ή _x000D_
ISSN)</t>
  </si>
  <si>
    <t>ΣΧΟΛΙΚΟ_x000D_
ΕΓΧΕΙΡΙΔΙΟ_x000D_
ή_x000D_
ΔΙΔΑΚΤΙΚΟ_x000D_
ΒΙΒΛΙΟ</t>
  </si>
  <si>
    <t>ΟΜΑΔΑ_x000D_
ΣΥΝΤΑΞΗΣ_x000D_
Α.Π.Σ. - Δ.Ε.Π.Π.Σ._x000D_
κ.λ.π.</t>
  </si>
  <si>
    <t>ΔΗΜΙΟΥΡΓΙΑ_x000D_
ΕΚΠΑΙΔΕΥΤΙΚΟΥ_x000D_
ΛΟΓΙΣΜΙΚΟΥ</t>
  </si>
  <si>
    <t>ΔΗΜΙΟΥΡΓΙΑ_x000D_
ΕΠΙΜΟΡΦΩΤΙΚΟΥ_x000D_
ΥΛΙΚΟΥ</t>
  </si>
  <si>
    <t>Άρθρα</t>
  </si>
  <si>
    <t>ΑΡΘΡΑ_x000D_
ΔΙΕΘΝΩΝ_x000D_
ΠΕΡΙΟΔΙΚΩΝ_x000D_
(ΙSSΝ)</t>
  </si>
  <si>
    <t>ΑΡΘΡΑ_x000D_
ΕΛΛΗΝΙΚΩΝ_x000D_
ΠΕΡΙΟΔΙΚΩΝ_x000D_
(ΙSSΝ)</t>
  </si>
  <si>
    <t>ΔΙΔΑΚΤΙΚΟ_x000D_
ΕΡΓΟ_x000D_
στην_x000D_
ΑΝΩΤΑΤΗ</t>
  </si>
  <si>
    <t>ΔΙΔΑΚΤΙΚΗ-ΣΥΜΒΟΥΛΕΥΤΙΚΗ ΚΑΘΟΔΗΓΗΣΗ</t>
  </si>
  <si>
    <t>Ανώτατο_x000D_
όριο_x000D_
περ. α) έως γ)</t>
  </si>
  <si>
    <t>ΔΙΔΑΚΤΙΚΗ_x000D_
ΕΜΠΕΙΡΙΑ</t>
  </si>
  <si>
    <t>ΔΙΔΑΚΤΙΚΗ _x000D_
ΕΜΠΕΙΡΙΑ_x000D_
σε σχολικές μονάδες, κ.λ.π.</t>
  </si>
  <si>
    <t>ΔΙΔΑΚΤΙΚΗ _x000D_
ΕΜΠΕΙΡΙΑ_x000D_
σε πειραματικά_x000D_
σχολεία_x000D_
(επιπλέον_x000D_
μοριοδότηση)</t>
  </si>
  <si>
    <t>ΠΑΡΟΧΗ_x000D_
ΕΠΙΜΟΡΦΩΤΙΚΟΥ_x000D_
ΕΡΓΟΥ</t>
  </si>
  <si>
    <t>ΣΥΜΜΕΤΟΧΗ_x000D_
σε_x000D_
ΕΡΕΥΝΗΤΙΚΑ_x000D_
ΠΡΟΓΡΑΜΜΑΤΑ</t>
  </si>
  <si>
    <t>Ι.Ε.Π._x000D_
Π.Ι._x000D_
Α.Ε.Ι._x000D_
κ.λ.π.</t>
  </si>
  <si>
    <t>Ε.Ε._x000D_
και_x000D_
ΔΙΕΘΝΕΙΣ_x000D_
ΟΡΓΑΝΙΣΜΟΙ</t>
  </si>
  <si>
    <t>ΣΥΜΒΟΥΛΕΥΤΙΚΟ -_x000D_
ΚΑΘΟΔΗΓΗΤΙΚΟ_x000D_
ΕΡΓΟ</t>
  </si>
  <si>
    <t>ΔΙΟΙΚΗΤΙΚΗ -_x000D_
ΥΠΟΣΤΗΡΙΚΤΙΚΗ_x000D_
ΕΜΠΕΙΡΙΑ</t>
  </si>
  <si>
    <t>Περιφ. Δ/ντες,_x000D_
Συντονιστές_x000D_
Εκπ/σης Εξωτερ.,_x000D_
Προϊσταμένοι_x000D_
Δ/νσης Υ.ΠΑΙ.Θ.</t>
  </si>
  <si>
    <t>Δ/ντες Εκπ/σης,_x000D_
Προϊσταμένοι_x000D_
Γραφείων Εκπ/σης, _x000D_
Σύμβουλοι Α' Ι.Ε.Π.,_x000D_
Πάρεδροι Π.Ι.,_x000D_
κ.λ.π.</t>
  </si>
  <si>
    <t>Προϊσταμένοι_x000D_
Τμήματος Υ.ΠΑΙ.Θ.,_x000D_
Προϊσταμένοι_x000D_
Εκπ/κων Θεμάτων, _x000D_
ΚΕ.Δ.Α.Σ.Υ., Κ.Ε.Σ.Υ., κ.λ.π.,_x000D_
Σύμβουλοι Β' Ι.Ε.Π.,_x000D_
Δ/ντες &amp; Υδ/ντες Π.Ε.Κ.,_x000D_
Διευθυντές Σχολείων, κ.λ.π.</t>
  </si>
  <si>
    <t>Προϊσταμένοι_x000D_
Νηπιαγωγείων &amp; _x000D_
Ολιγοθεσίων Δ.Σ.,_x000D_
Υποδιευθυντές _x000D_
Σχολείων, _x000D_
κ.λ.π</t>
  </si>
  <si>
    <t>ΚΕ.Δ.Α.Σ.Υ._x000D_
Κ.Ε.Σ.Υ._x000D_
Ε.Κ.Φ.Ε_x000D_
Σ.Σ.Ν._x000D_
ΚΕ. ΠΛΗ.ΝΕ.Τ._x000D_
κ.λ.π.</t>
  </si>
  <si>
    <t>Απόσπαση_x000D_
σε υπηρεσίες_x000D_
Υ.ΠΑΙ.Θ.</t>
  </si>
  <si>
    <t>Το ανώτατο όριο μοριοδότησης Δ/ντη, Υδ/ντή και Προϊσταμένου σχολικής μονάδας είναι 6.</t>
  </si>
  <si>
    <t>Ανώτατο_x000D_
όριο:</t>
  </si>
  <si>
    <t>ΣΥΝΟΛΟ_x000D_
ΜΟΡΙΩΝ_x000D_
(2)+(3)</t>
  </si>
  <si>
    <t>(2) =_x000D_
(2α)+(2β)+_x000D_
(2γ)+(2δ)+(2ε)</t>
  </si>
  <si>
    <t>(2α) = _x000D_
(2αα)+(2αβ)+(2αγ)+_x000D_
(2αδ)+(2αε)+(2αστ)+_x000D_
(2αζ)+(2αη)+(2αθ)</t>
  </si>
  <si>
    <t>(2αα)</t>
  </si>
  <si>
    <t>(2αβ)</t>
  </si>
  <si>
    <t>(2αγ)</t>
  </si>
  <si>
    <t>(2αδ)</t>
  </si>
  <si>
    <t>(2αε)</t>
  </si>
  <si>
    <t>(2αστ)</t>
  </si>
  <si>
    <t>(2αζ)</t>
  </si>
  <si>
    <t>(2αη)</t>
  </si>
  <si>
    <t>(2αθ)</t>
  </si>
  <si>
    <t>(2β) = _x000D_
(2βα)+(2ββ)+(2βγ)+_x000D_
(2βδ)+(2βε)+(2βστ)_x000D_
+(2βζ)+(2βη)</t>
  </si>
  <si>
    <t>(2βα)</t>
  </si>
  <si>
    <t>(2ββ)</t>
  </si>
  <si>
    <t>(2βγ)</t>
  </si>
  <si>
    <t>(2βδ)</t>
  </si>
  <si>
    <t>(2βε)</t>
  </si>
  <si>
    <t>(2βστ)</t>
  </si>
  <si>
    <t>(2βζ)</t>
  </si>
  <si>
    <t>(2βη)</t>
  </si>
  <si>
    <t>(2γ) = _x000D_
(2γα)+(2γβ)+_x000D_
(2γγ)+(2γδ)+_x000D_
(2γε)+(2γστ)</t>
  </si>
  <si>
    <t>(2γα)</t>
  </si>
  <si>
    <t>(2γβ)</t>
  </si>
  <si>
    <t>(2γγ)</t>
  </si>
  <si>
    <t>(2γδ)</t>
  </si>
  <si>
    <t>(2γε)</t>
  </si>
  <si>
    <t>(2γστ)</t>
  </si>
  <si>
    <t>(2δ) = _x000D_
(2δα)+(2δβ)</t>
  </si>
  <si>
    <t>(2δα) =_x000D_
(2δα.i)+(2δα.ii)+(2δα.iii)+_x000D_
(2δα.iv)+(2δα.v)+(2δα.vi)+_x000D_
(2δα.vii)+(2δα.viii)+_x000D_
(2δα.ix)+(2δα.x)</t>
  </si>
  <si>
    <t>(2δα.i)</t>
  </si>
  <si>
    <t>(2δα.ii)</t>
  </si>
  <si>
    <t>(2δα.iii)</t>
  </si>
  <si>
    <t>(2δα.iv)</t>
  </si>
  <si>
    <t>(2δα.v)</t>
  </si>
  <si>
    <t>(2δα.vi)</t>
  </si>
  <si>
    <t>(2δα.vii)</t>
  </si>
  <si>
    <t>(2δα.viii)</t>
  </si>
  <si>
    <t>(2δα.ix)</t>
  </si>
  <si>
    <t>(2δα.x)</t>
  </si>
  <si>
    <t>(2δβ) =_x000D_
(2δβ.i)+(2δβ.ii)</t>
  </si>
  <si>
    <t>(2δβ.i)</t>
  </si>
  <si>
    <t>(2δβ.ii)</t>
  </si>
  <si>
    <t>(2ε)</t>
  </si>
  <si>
    <t>(3) =_x000D_
[A]+(3δ)+(3ε)</t>
  </si>
  <si>
    <t>[Α] =_x000D_
(3α)+(3β)+_x000D_
(3γ)</t>
  </si>
  <si>
    <t>(3α) = _x000D_
(3αα)+(3αβ)</t>
  </si>
  <si>
    <t>(3αα)</t>
  </si>
  <si>
    <t>(3αβ)</t>
  </si>
  <si>
    <t>(3β)</t>
  </si>
  <si>
    <t>(3γ) = _x000D_
(3γα)+(3γβ)</t>
  </si>
  <si>
    <t>(3γα)</t>
  </si>
  <si>
    <t>(3γβ)</t>
  </si>
  <si>
    <t>(3δ)</t>
  </si>
  <si>
    <t>(3ε) = _x000D_
(3εα)+(3εβ)+_x000D_
(3εγ)+(3εδ)+_x000D_
(3εε)+(3εστ)</t>
  </si>
  <si>
    <t>(3εα)</t>
  </si>
  <si>
    <t>(3εβ)</t>
  </si>
  <si>
    <t>(3εγ)</t>
  </si>
  <si>
    <t>(3εδ)</t>
  </si>
  <si>
    <t>(3εε)</t>
  </si>
  <si>
    <t>(3εστ)</t>
  </si>
  <si>
    <t>Β/ΘΜΙΑ</t>
  </si>
  <si>
    <t>ΠΕ11</t>
  </si>
  <si>
    <t>ΠΕ86</t>
  </si>
  <si>
    <t>ΠΑΝΩΡΓΙΑΣ ΣΠΥΡΙΔΩΝ</t>
  </si>
  <si>
    <t>ΗΛΙΑΔΟΥ ΕΛΙΣΑΒΕΤ</t>
  </si>
  <si>
    <t>ΠΑΝΑΓΙΩΤΙΔΟΥ ΣΟΦΙΑ</t>
  </si>
  <si>
    <t>ΣΙΛΙΓΚΟΥΝΑΣ ΓΡΗΓΟΡΙΟΣ</t>
  </si>
  <si>
    <t>ΤΣΑΝΙΔΟΥ ΙΩΑΝΝΑ</t>
  </si>
  <si>
    <t>ΠΕ02</t>
  </si>
  <si>
    <t>ΠΕ06</t>
  </si>
  <si>
    <t>ΑΝΤΩΝΙΟΥ ΧΡΗΣΤΟΣ</t>
  </si>
  <si>
    <t>ΠΕ88.02</t>
  </si>
  <si>
    <t>ΚΟΝΤΟΣ ΝΙΚΟΛΑΟΣ</t>
  </si>
  <si>
    <t>ΜΠΟΥΛΟΥΜΠΑΣΑΚΟΥ ΜΑΡΙΑ</t>
  </si>
  <si>
    <t>ΠΕ81</t>
  </si>
  <si>
    <t>ΚΟΝΤΑΚΟΥ ΔΗΜΗΤΡΑ</t>
  </si>
  <si>
    <t>ΜΠΑΠΚΑ ΕΛΕΝΗ</t>
  </si>
  <si>
    <t>ΝΑΚΟΥ ΠΑΡΑΣΚΕΥΗ</t>
  </si>
  <si>
    <t>ΖΑΧΑΡΟΠΟΥΛΟΥ ΑΙΚΑΤΕΡΙΝΗ</t>
  </si>
  <si>
    <t>ΔΙΕΥΘΥΝΣΗ Δ.Ε. ΠΕΛΛΑΣ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</si>
</sst>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"/>
    <numFmt numFmtId="165" formatCode="#,##0.0;;"/>
    <numFmt numFmtId="166" formatCode="#,##0.00;;"/>
    <numFmt numFmtId="167" formatCode="#,##0.000;;"/>
    <numFmt numFmtId="168" formatCode="#,##0.0000;;"/>
  </numFmts>
  <fonts count="8" x14ac:knownFonts="1">
    <font>
      <sz val="11"/>
      <name val="Calibri"/>
    </font>
    <font>
      <b/>
      <sz val="14"/>
      <name val="Calibri"/>
      <family val="2"/>
      <charset val="161"/>
    </font>
    <font>
      <b/>
      <u/>
      <sz val="14"/>
      <name val="Calibri"/>
      <family val="2"/>
      <charset val="161"/>
    </font>
    <font>
      <sz val="14"/>
      <name val="Calibri"/>
      <family val="2"/>
      <charset val="161"/>
    </font>
    <font>
      <b/>
      <sz val="18"/>
      <name val="Calibri"/>
      <family val="2"/>
      <charset val="161"/>
    </font>
    <font>
      <sz val="18"/>
      <name val="Calibri"/>
      <family val="2"/>
      <charset val="161"/>
    </font>
    <font>
      <sz val="8"/>
      <name val="Calibri"/>
      <family val="2"/>
      <charset val="161"/>
    </font>
    <font>
      <sz val="11"/>
      <name val="Calibri"/>
      <family val="2"/>
      <charset val="161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/>
    <xf numFmtId="0" fontId="4" fillId="8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7" borderId="4" xfId="0" applyFont="1" applyFill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164" fontId="5" fillId="3" borderId="4" xfId="0" applyNumberFormat="1" applyFont="1" applyFill="1" applyBorder="1" applyAlignment="1">
      <alignment horizontal="center" wrapText="1"/>
    </xf>
    <xf numFmtId="165" fontId="5" fillId="3" borderId="4" xfId="0" applyNumberFormat="1" applyFont="1" applyFill="1" applyBorder="1" applyAlignment="1">
      <alignment horizontal="center" wrapText="1"/>
    </xf>
    <xf numFmtId="167" fontId="5" fillId="3" borderId="4" xfId="0" applyNumberFormat="1" applyFont="1" applyFill="1" applyBorder="1" applyAlignment="1">
      <alignment horizontal="center" wrapText="1"/>
    </xf>
    <xf numFmtId="167" fontId="5" fillId="4" borderId="4" xfId="0" applyNumberFormat="1" applyFont="1" applyFill="1" applyBorder="1" applyAlignment="1">
      <alignment horizontal="center" wrapText="1"/>
    </xf>
    <xf numFmtId="166" fontId="5" fillId="4" borderId="4" xfId="0" applyNumberFormat="1" applyFont="1" applyFill="1" applyBorder="1" applyAlignment="1">
      <alignment horizontal="center" wrapText="1"/>
    </xf>
    <xf numFmtId="164" fontId="5" fillId="7" borderId="4" xfId="0" applyNumberFormat="1" applyFont="1" applyFill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wrapText="1"/>
    </xf>
    <xf numFmtId="165" fontId="5" fillId="0" borderId="4" xfId="0" applyNumberFormat="1" applyFont="1" applyBorder="1" applyAlignment="1">
      <alignment horizontal="center" wrapText="1"/>
    </xf>
    <xf numFmtId="166" fontId="5" fillId="0" borderId="4" xfId="0" applyNumberFormat="1" applyFont="1" applyBorder="1" applyAlignment="1">
      <alignment horizontal="center" wrapText="1"/>
    </xf>
    <xf numFmtId="167" fontId="5" fillId="0" borderId="4" xfId="0" applyNumberFormat="1" applyFont="1" applyBorder="1" applyAlignment="1">
      <alignment horizontal="center" wrapText="1"/>
    </xf>
    <xf numFmtId="165" fontId="5" fillId="7" borderId="4" xfId="0" applyNumberFormat="1" applyFont="1" applyFill="1" applyBorder="1" applyAlignment="1">
      <alignment horizontal="center" wrapText="1"/>
    </xf>
    <xf numFmtId="168" fontId="5" fillId="0" borderId="4" xfId="0" applyNumberFormat="1" applyFont="1" applyBorder="1" applyAlignment="1">
      <alignment horizontal="center" wrapText="1"/>
    </xf>
    <xf numFmtId="167" fontId="5" fillId="0" borderId="6" xfId="0" applyNumberFormat="1" applyFont="1" applyBorder="1" applyAlignment="1">
      <alignment horizontal="center" wrapText="1"/>
    </xf>
    <xf numFmtId="164" fontId="5" fillId="3" borderId="2" xfId="0" applyNumberFormat="1" applyFont="1" applyFill="1" applyBorder="1" applyAlignment="1">
      <alignment horizontal="center" wrapText="1"/>
    </xf>
    <xf numFmtId="165" fontId="5" fillId="3" borderId="2" xfId="0" applyNumberFormat="1" applyFont="1" applyFill="1" applyBorder="1" applyAlignment="1">
      <alignment horizontal="center" wrapText="1"/>
    </xf>
    <xf numFmtId="167" fontId="5" fillId="3" borderId="2" xfId="0" applyNumberFormat="1" applyFont="1" applyFill="1" applyBorder="1" applyAlignment="1">
      <alignment horizontal="center" wrapText="1"/>
    </xf>
    <xf numFmtId="167" fontId="5" fillId="4" borderId="2" xfId="0" applyNumberFormat="1" applyFont="1" applyFill="1" applyBorder="1" applyAlignment="1">
      <alignment horizontal="center" wrapText="1"/>
    </xf>
    <xf numFmtId="166" fontId="5" fillId="4" borderId="2" xfId="0" applyNumberFormat="1" applyFont="1" applyFill="1" applyBorder="1" applyAlignment="1">
      <alignment horizontal="center" wrapText="1"/>
    </xf>
    <xf numFmtId="164" fontId="5" fillId="7" borderId="2" xfId="0" applyNumberFormat="1" applyFont="1" applyFill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7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7" fillId="0" borderId="0" xfId="0" applyFont="1" applyBorder="1"/>
    <xf numFmtId="0" fontId="5" fillId="0" borderId="6" xfId="0" applyFont="1" applyBorder="1" applyAlignment="1">
      <alignment horizontal="center" wrapText="1"/>
    </xf>
    <xf numFmtId="168" fontId="4" fillId="5" borderId="4" xfId="0" applyNumberFormat="1" applyFont="1" applyFill="1" applyBorder="1" applyAlignment="1">
      <alignment horizontal="center" wrapText="1"/>
    </xf>
    <xf numFmtId="167" fontId="4" fillId="6" borderId="4" xfId="0" applyNumberFormat="1" applyFont="1" applyFill="1" applyBorder="1" applyAlignment="1">
      <alignment horizontal="center" wrapText="1"/>
    </xf>
    <xf numFmtId="167" fontId="4" fillId="7" borderId="4" xfId="0" applyNumberFormat="1" applyFont="1" applyFill="1" applyBorder="1" applyAlignment="1">
      <alignment horizontal="center" wrapText="1"/>
    </xf>
    <xf numFmtId="168" fontId="4" fillId="5" borderId="2" xfId="0" applyNumberFormat="1" applyFont="1" applyFill="1" applyBorder="1" applyAlignment="1">
      <alignment horizontal="center" wrapText="1"/>
    </xf>
    <xf numFmtId="167" fontId="4" fillId="6" borderId="2" xfId="0" applyNumberFormat="1" applyFont="1" applyFill="1" applyBorder="1" applyAlignment="1">
      <alignment horizontal="center" wrapText="1"/>
    </xf>
    <xf numFmtId="167" fontId="4" fillId="7" borderId="2" xfId="0" applyNumberFormat="1" applyFont="1" applyFill="1" applyBorder="1" applyAlignment="1">
      <alignment horizontal="center" wrapText="1"/>
    </xf>
    <xf numFmtId="168" fontId="4" fillId="8" borderId="4" xfId="0" applyNumberFormat="1" applyFont="1" applyFill="1" applyBorder="1" applyAlignment="1">
      <alignment horizontal="center" wrapText="1"/>
    </xf>
    <xf numFmtId="167" fontId="4" fillId="2" borderId="4" xfId="0" applyNumberFormat="1" applyFont="1" applyFill="1" applyBorder="1" applyAlignment="1">
      <alignment horizontal="center" wrapText="1"/>
    </xf>
    <xf numFmtId="168" fontId="4" fillId="8" borderId="2" xfId="0" applyNumberFormat="1" applyFont="1" applyFill="1" applyBorder="1" applyAlignment="1">
      <alignment horizontal="center" wrapText="1"/>
    </xf>
    <xf numFmtId="167" fontId="4" fillId="2" borderId="2" xfId="0" applyNumberFormat="1" applyFont="1" applyFill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7" borderId="2" xfId="0" applyFont="1" applyFill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16"/>
  <sheetViews>
    <sheetView tabSelected="1" zoomScale="41" zoomScaleNormal="41" workbookViewId="0">
      <selection activeCell="AD9" sqref="AD9"/>
    </sheetView>
  </sheetViews>
  <sheetFormatPr defaultColWidth="9.109375" defaultRowHeight="14.4" x14ac:dyDescent="0.3"/>
  <cols>
    <col min="1" max="1" width="6.33203125" style="50" bestFit="1" customWidth="1"/>
    <col min="2" max="2" width="13.6640625" style="50" customWidth="1"/>
    <col min="3" max="3" width="18" style="50" customWidth="1"/>
    <col min="4" max="4" width="34.6640625" style="50" customWidth="1"/>
    <col min="5" max="5" width="13.6640625" style="50" customWidth="1"/>
    <col min="6" max="6" width="13.88671875" style="50" bestFit="1" customWidth="1"/>
    <col min="7" max="7" width="19.44140625" style="50" bestFit="1" customWidth="1"/>
    <col min="8" max="8" width="14.109375" style="50" bestFit="1" customWidth="1"/>
    <col min="9" max="9" width="15.44140625" style="50" bestFit="1" customWidth="1"/>
    <col min="10" max="10" width="19.5546875" style="50" bestFit="1" customWidth="1"/>
    <col min="11" max="11" width="12.88671875" style="50" customWidth="1"/>
    <col min="12" max="12" width="12" style="50" customWidth="1"/>
    <col min="13" max="14" width="13.5546875" style="50" bestFit="1" customWidth="1"/>
    <col min="15" max="15" width="13.109375" style="50" bestFit="1" customWidth="1"/>
    <col min="16" max="16" width="11" style="50" bestFit="1" customWidth="1"/>
    <col min="17" max="17" width="13.109375" style="50" bestFit="1" customWidth="1"/>
    <col min="18" max="18" width="8.88671875" style="50" customWidth="1"/>
    <col min="19" max="19" width="9.6640625" style="50" customWidth="1"/>
    <col min="20" max="20" width="17.5546875" style="50" bestFit="1" customWidth="1"/>
    <col min="21" max="21" width="10.109375" style="50" bestFit="1" customWidth="1"/>
    <col min="22" max="22" width="14.6640625" style="50" bestFit="1" customWidth="1"/>
    <col min="23" max="23" width="8.33203125" style="50" bestFit="1" customWidth="1"/>
    <col min="24" max="24" width="9.109375" style="50" customWidth="1"/>
    <col min="25" max="25" width="12.88671875" style="50" bestFit="1" customWidth="1"/>
    <col min="26" max="26" width="9.109375" style="50" bestFit="1" customWidth="1"/>
    <col min="27" max="27" width="8.88671875" style="50" customWidth="1"/>
    <col min="28" max="28" width="8.6640625" style="50" bestFit="1" customWidth="1"/>
    <col min="29" max="29" width="11.5546875" style="50" bestFit="1" customWidth="1"/>
    <col min="30" max="31" width="7.88671875" style="50" bestFit="1" customWidth="1"/>
    <col min="32" max="32" width="8.109375" style="50" bestFit="1" customWidth="1"/>
    <col min="33" max="33" width="7.88671875" style="50" bestFit="1" customWidth="1"/>
    <col min="34" max="34" width="8.109375" style="50" customWidth="1"/>
    <col min="35" max="35" width="7.88671875" style="50" bestFit="1" customWidth="1"/>
    <col min="36" max="36" width="12.33203125" style="50" bestFit="1" customWidth="1"/>
    <col min="37" max="37" width="23.44140625" style="50" bestFit="1" customWidth="1"/>
    <col min="38" max="38" width="9" style="50" bestFit="1" customWidth="1"/>
    <col min="39" max="39" width="10.6640625" style="50" bestFit="1" customWidth="1"/>
    <col min="40" max="40" width="9.5546875" style="50" customWidth="1"/>
    <col min="41" max="41" width="10.6640625" style="50" bestFit="1" customWidth="1"/>
    <col min="42" max="42" width="10.44140625" style="50" bestFit="1" customWidth="1"/>
    <col min="43" max="43" width="11" style="50" bestFit="1" customWidth="1"/>
    <col min="44" max="44" width="9.6640625" style="50" bestFit="1" customWidth="1"/>
    <col min="45" max="45" width="15" style="50" bestFit="1" customWidth="1"/>
    <col min="46" max="46" width="13.6640625" style="50" bestFit="1" customWidth="1"/>
    <col min="47" max="47" width="15" style="50" bestFit="1" customWidth="1"/>
    <col min="48" max="48" width="13.109375" style="50" bestFit="1" customWidth="1"/>
    <col min="49" max="49" width="11.33203125" style="50" bestFit="1" customWidth="1"/>
    <col min="50" max="50" width="11.44140625" style="50" bestFit="1" customWidth="1"/>
    <col min="51" max="51" width="9.6640625" style="50" bestFit="1" customWidth="1"/>
    <col min="52" max="52" width="15" style="50" bestFit="1" customWidth="1"/>
    <col min="53" max="53" width="12.33203125" style="50" bestFit="1" customWidth="1"/>
    <col min="54" max="54" width="11.33203125" style="50" bestFit="1" customWidth="1"/>
    <col min="55" max="55" width="15.44140625" style="50" bestFit="1" customWidth="1"/>
    <col min="56" max="56" width="13.6640625" style="50" customWidth="1"/>
    <col min="57" max="57" width="15.6640625" style="50" bestFit="1" customWidth="1"/>
    <col min="58" max="58" width="14.88671875" style="50" bestFit="1" customWidth="1"/>
    <col min="59" max="59" width="5.5546875" style="50" bestFit="1" customWidth="1"/>
    <col min="60" max="60" width="11.109375" style="50" bestFit="1" customWidth="1"/>
    <col min="61" max="61" width="15.6640625" style="50" bestFit="1" customWidth="1"/>
    <col min="62" max="62" width="14.33203125" style="50" bestFit="1" customWidth="1"/>
    <col min="63" max="63" width="14.6640625" style="50" bestFit="1" customWidth="1"/>
    <col min="64" max="64" width="18.109375" style="50" bestFit="1" customWidth="1"/>
    <col min="65" max="65" width="29.33203125" style="50" bestFit="1" customWidth="1"/>
    <col min="66" max="66" width="15.88671875" style="50" customWidth="1"/>
    <col min="67" max="67" width="12.33203125" style="50" bestFit="1" customWidth="1"/>
    <col min="68" max="68" width="12.33203125" style="80" bestFit="1" customWidth="1"/>
    <col min="69" max="16384" width="9.109375" style="50"/>
  </cols>
  <sheetData>
    <row r="1" spans="1:68" ht="180.6" thickBot="1" x14ac:dyDescent="0.35">
      <c r="A1" s="51" t="s">
        <v>0</v>
      </c>
      <c r="B1" s="52" t="s">
        <v>1</v>
      </c>
      <c r="C1" s="52" t="s">
        <v>2</v>
      </c>
      <c r="D1" s="52" t="s">
        <v>3</v>
      </c>
      <c r="E1" s="52" t="s">
        <v>4</v>
      </c>
      <c r="F1" s="52" t="s">
        <v>5</v>
      </c>
      <c r="G1" s="52" t="s">
        <v>6</v>
      </c>
      <c r="H1" s="53" t="s">
        <v>7</v>
      </c>
      <c r="I1" s="55" t="s">
        <v>8</v>
      </c>
      <c r="J1" s="57" t="s">
        <v>9</v>
      </c>
      <c r="K1" s="59" t="s">
        <v>10</v>
      </c>
      <c r="L1" s="59" t="s">
        <v>11</v>
      </c>
      <c r="M1" s="59" t="s">
        <v>12</v>
      </c>
      <c r="N1" s="59" t="s">
        <v>13</v>
      </c>
      <c r="O1" s="59" t="s">
        <v>14</v>
      </c>
      <c r="P1" s="59" t="s">
        <v>15</v>
      </c>
      <c r="Q1" s="59" t="s">
        <v>16</v>
      </c>
      <c r="R1" s="59" t="s">
        <v>17</v>
      </c>
      <c r="S1" s="59" t="s">
        <v>18</v>
      </c>
      <c r="T1" s="57" t="s">
        <v>19</v>
      </c>
      <c r="U1" s="59" t="s">
        <v>20</v>
      </c>
      <c r="V1" s="59" t="s">
        <v>21</v>
      </c>
      <c r="W1" s="59" t="s">
        <v>22</v>
      </c>
      <c r="X1" s="59" t="s">
        <v>23</v>
      </c>
      <c r="Y1" s="59" t="s">
        <v>24</v>
      </c>
      <c r="Z1" s="59" t="s">
        <v>25</v>
      </c>
      <c r="AA1" s="59" t="s">
        <v>26</v>
      </c>
      <c r="AB1" s="59" t="s">
        <v>27</v>
      </c>
      <c r="AC1" s="57" t="s">
        <v>28</v>
      </c>
      <c r="AD1" s="59" t="s">
        <v>29</v>
      </c>
      <c r="AE1" s="59" t="s">
        <v>30</v>
      </c>
      <c r="AF1" s="59" t="s">
        <v>31</v>
      </c>
      <c r="AG1" s="59" t="s">
        <v>32</v>
      </c>
      <c r="AH1" s="59" t="s">
        <v>33</v>
      </c>
      <c r="AI1" s="59" t="s">
        <v>34</v>
      </c>
      <c r="AJ1" s="57" t="s">
        <v>35</v>
      </c>
      <c r="AK1" s="61" t="s">
        <v>36</v>
      </c>
      <c r="AL1" s="59" t="s">
        <v>37</v>
      </c>
      <c r="AM1" s="59" t="s">
        <v>38</v>
      </c>
      <c r="AN1" s="59" t="s">
        <v>39</v>
      </c>
      <c r="AO1" s="59" t="s">
        <v>40</v>
      </c>
      <c r="AP1" s="59" t="s">
        <v>41</v>
      </c>
      <c r="AQ1" s="59" t="s">
        <v>42</v>
      </c>
      <c r="AR1" s="59" t="s">
        <v>43</v>
      </c>
      <c r="AS1" s="59" t="s">
        <v>44</v>
      </c>
      <c r="AT1" s="59" t="s">
        <v>45</v>
      </c>
      <c r="AU1" s="59" t="s">
        <v>46</v>
      </c>
      <c r="AV1" s="61" t="s">
        <v>47</v>
      </c>
      <c r="AW1" s="59" t="s">
        <v>48</v>
      </c>
      <c r="AX1" s="59" t="s">
        <v>49</v>
      </c>
      <c r="AY1" s="63" t="s">
        <v>50</v>
      </c>
      <c r="AZ1" s="65" t="s">
        <v>51</v>
      </c>
      <c r="BA1" s="67" t="s">
        <v>52</v>
      </c>
      <c r="BB1" s="69" t="s">
        <v>53</v>
      </c>
      <c r="BC1" s="59" t="s">
        <v>54</v>
      </c>
      <c r="BD1" s="59" t="s">
        <v>55</v>
      </c>
      <c r="BE1" s="69" t="s">
        <v>56</v>
      </c>
      <c r="BF1" s="69" t="s">
        <v>57</v>
      </c>
      <c r="BG1" s="59" t="s">
        <v>58</v>
      </c>
      <c r="BH1" s="59" t="s">
        <v>59</v>
      </c>
      <c r="BI1" s="69" t="s">
        <v>60</v>
      </c>
      <c r="BJ1" s="69" t="s">
        <v>61</v>
      </c>
      <c r="BK1" s="59" t="s">
        <v>62</v>
      </c>
      <c r="BL1" s="59" t="s">
        <v>63</v>
      </c>
      <c r="BM1" s="1" t="s">
        <v>64</v>
      </c>
      <c r="BN1" s="1" t="s">
        <v>65</v>
      </c>
      <c r="BO1" s="71" t="s">
        <v>66</v>
      </c>
      <c r="BP1" s="73" t="s">
        <v>67</v>
      </c>
    </row>
    <row r="2" spans="1:68" s="3" customFormat="1" ht="47.4" customHeight="1" thickBot="1" x14ac:dyDescent="0.5">
      <c r="A2" s="51"/>
      <c r="B2" s="51"/>
      <c r="C2" s="51"/>
      <c r="D2" s="51"/>
      <c r="E2" s="51"/>
      <c r="F2" s="51"/>
      <c r="G2" s="51"/>
      <c r="H2" s="54"/>
      <c r="I2" s="56"/>
      <c r="J2" s="58"/>
      <c r="K2" s="60"/>
      <c r="L2" s="60"/>
      <c r="M2" s="60"/>
      <c r="N2" s="60"/>
      <c r="O2" s="60"/>
      <c r="P2" s="60"/>
      <c r="Q2" s="60"/>
      <c r="R2" s="60"/>
      <c r="S2" s="60"/>
      <c r="T2" s="58"/>
      <c r="U2" s="60"/>
      <c r="V2" s="60"/>
      <c r="W2" s="60"/>
      <c r="X2" s="60"/>
      <c r="Y2" s="60"/>
      <c r="Z2" s="60"/>
      <c r="AA2" s="60"/>
      <c r="AB2" s="60"/>
      <c r="AC2" s="58"/>
      <c r="AD2" s="60"/>
      <c r="AE2" s="60"/>
      <c r="AF2" s="60"/>
      <c r="AG2" s="60"/>
      <c r="AH2" s="60"/>
      <c r="AI2" s="60"/>
      <c r="AJ2" s="58"/>
      <c r="AK2" s="62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2"/>
      <c r="AW2" s="60"/>
      <c r="AX2" s="60"/>
      <c r="AY2" s="64"/>
      <c r="AZ2" s="66"/>
      <c r="BA2" s="68"/>
      <c r="BB2" s="70"/>
      <c r="BC2" s="60"/>
      <c r="BD2" s="60"/>
      <c r="BE2" s="70"/>
      <c r="BF2" s="70"/>
      <c r="BG2" s="60"/>
      <c r="BH2" s="60"/>
      <c r="BI2" s="70"/>
      <c r="BJ2" s="70"/>
      <c r="BK2" s="60"/>
      <c r="BL2" s="60"/>
      <c r="BM2" s="75" t="s">
        <v>68</v>
      </c>
      <c r="BN2" s="76"/>
      <c r="BO2" s="72"/>
      <c r="BP2" s="74"/>
    </row>
    <row r="3" spans="1:68" s="3" customFormat="1" ht="47.4" thickBot="1" x14ac:dyDescent="0.5">
      <c r="A3" s="51"/>
      <c r="B3" s="51"/>
      <c r="C3" s="51"/>
      <c r="D3" s="51"/>
      <c r="E3" s="51"/>
      <c r="F3" s="51"/>
      <c r="G3" s="51"/>
      <c r="H3" s="4" t="s">
        <v>69</v>
      </c>
      <c r="I3" s="5">
        <v>28</v>
      </c>
      <c r="J3" s="6">
        <v>13</v>
      </c>
      <c r="K3" s="7">
        <v>6</v>
      </c>
      <c r="L3" s="7">
        <v>5</v>
      </c>
      <c r="M3" s="7">
        <v>4</v>
      </c>
      <c r="N3" s="7">
        <v>3</v>
      </c>
      <c r="O3" s="7">
        <v>2</v>
      </c>
      <c r="P3" s="7">
        <v>3</v>
      </c>
      <c r="Q3" s="7">
        <v>2</v>
      </c>
      <c r="R3" s="7">
        <v>1</v>
      </c>
      <c r="S3" s="7">
        <v>1</v>
      </c>
      <c r="T3" s="6">
        <v>4</v>
      </c>
      <c r="U3" s="7">
        <v>1</v>
      </c>
      <c r="V3" s="7">
        <v>2</v>
      </c>
      <c r="W3" s="7">
        <v>1</v>
      </c>
      <c r="X3" s="7">
        <v>1</v>
      </c>
      <c r="Y3" s="7">
        <v>1</v>
      </c>
      <c r="Z3" s="7">
        <v>1</v>
      </c>
      <c r="AA3" s="7">
        <v>1</v>
      </c>
      <c r="AB3" s="7">
        <v>0.5</v>
      </c>
      <c r="AC3" s="6">
        <v>4</v>
      </c>
      <c r="AD3" s="7">
        <v>3</v>
      </c>
      <c r="AE3" s="7">
        <v>2</v>
      </c>
      <c r="AF3" s="7">
        <v>1</v>
      </c>
      <c r="AG3" s="7">
        <v>2</v>
      </c>
      <c r="AH3" s="7">
        <v>1</v>
      </c>
      <c r="AI3" s="7">
        <v>0.5</v>
      </c>
      <c r="AJ3" s="6">
        <v>5</v>
      </c>
      <c r="AK3" s="8">
        <v>3</v>
      </c>
      <c r="AL3" s="7"/>
      <c r="AM3" s="7"/>
      <c r="AN3" s="7"/>
      <c r="AO3" s="7"/>
      <c r="AP3" s="7"/>
      <c r="AQ3" s="7"/>
      <c r="AR3" s="7"/>
      <c r="AS3" s="7"/>
      <c r="AT3" s="7"/>
      <c r="AU3" s="7"/>
      <c r="AV3" s="8">
        <v>2</v>
      </c>
      <c r="AW3" s="7"/>
      <c r="AX3" s="7"/>
      <c r="AY3" s="9">
        <v>2</v>
      </c>
      <c r="AZ3" s="10">
        <v>27</v>
      </c>
      <c r="BA3" s="11">
        <v>13</v>
      </c>
      <c r="BB3" s="12">
        <v>9</v>
      </c>
      <c r="BC3" s="7"/>
      <c r="BD3" s="7"/>
      <c r="BE3" s="12">
        <v>5</v>
      </c>
      <c r="BF3" s="12">
        <v>4</v>
      </c>
      <c r="BG3" s="7">
        <v>2</v>
      </c>
      <c r="BH3" s="7">
        <v>3</v>
      </c>
      <c r="BI3" s="12">
        <v>2</v>
      </c>
      <c r="BJ3" s="12">
        <v>12</v>
      </c>
      <c r="BK3" s="7">
        <v>6</v>
      </c>
      <c r="BL3" s="7">
        <v>6</v>
      </c>
      <c r="BM3" s="7">
        <v>6</v>
      </c>
      <c r="BN3" s="7">
        <v>4</v>
      </c>
      <c r="BO3" s="33">
        <v>3</v>
      </c>
      <c r="BP3" s="35">
        <v>2</v>
      </c>
    </row>
    <row r="4" spans="1:68" s="3" customFormat="1" ht="210.6" x14ac:dyDescent="0.45">
      <c r="A4" s="79"/>
      <c r="B4" s="79"/>
      <c r="C4" s="79"/>
      <c r="D4" s="79"/>
      <c r="E4" s="79"/>
      <c r="F4" s="79"/>
      <c r="G4" s="79"/>
      <c r="H4" s="13" t="s">
        <v>70</v>
      </c>
      <c r="I4" s="14" t="s">
        <v>71</v>
      </c>
      <c r="J4" s="15" t="s">
        <v>72</v>
      </c>
      <c r="K4" s="16" t="s">
        <v>73</v>
      </c>
      <c r="L4" s="16" t="s">
        <v>74</v>
      </c>
      <c r="M4" s="16" t="s">
        <v>75</v>
      </c>
      <c r="N4" s="16" t="s">
        <v>76</v>
      </c>
      <c r="O4" s="16" t="s">
        <v>77</v>
      </c>
      <c r="P4" s="16" t="s">
        <v>78</v>
      </c>
      <c r="Q4" s="16" t="s">
        <v>79</v>
      </c>
      <c r="R4" s="16" t="s">
        <v>80</v>
      </c>
      <c r="S4" s="16" t="s">
        <v>81</v>
      </c>
      <c r="T4" s="15" t="s">
        <v>82</v>
      </c>
      <c r="U4" s="16" t="s">
        <v>83</v>
      </c>
      <c r="V4" s="16" t="s">
        <v>84</v>
      </c>
      <c r="W4" s="16" t="s">
        <v>85</v>
      </c>
      <c r="X4" s="16" t="s">
        <v>86</v>
      </c>
      <c r="Y4" s="16" t="s">
        <v>87</v>
      </c>
      <c r="Z4" s="16" t="s">
        <v>88</v>
      </c>
      <c r="AA4" s="16" t="s">
        <v>89</v>
      </c>
      <c r="AB4" s="16" t="s">
        <v>90</v>
      </c>
      <c r="AC4" s="15" t="s">
        <v>91</v>
      </c>
      <c r="AD4" s="16" t="s">
        <v>92</v>
      </c>
      <c r="AE4" s="16" t="s">
        <v>93</v>
      </c>
      <c r="AF4" s="16" t="s">
        <v>94</v>
      </c>
      <c r="AG4" s="16" t="s">
        <v>95</v>
      </c>
      <c r="AH4" s="16" t="s">
        <v>96</v>
      </c>
      <c r="AI4" s="16" t="s">
        <v>97</v>
      </c>
      <c r="AJ4" s="15" t="s">
        <v>98</v>
      </c>
      <c r="AK4" s="17" t="s">
        <v>99</v>
      </c>
      <c r="AL4" s="16" t="s">
        <v>100</v>
      </c>
      <c r="AM4" s="16" t="s">
        <v>101</v>
      </c>
      <c r="AN4" s="16" t="s">
        <v>102</v>
      </c>
      <c r="AO4" s="16" t="s">
        <v>103</v>
      </c>
      <c r="AP4" s="16" t="s">
        <v>104</v>
      </c>
      <c r="AQ4" s="16" t="s">
        <v>105</v>
      </c>
      <c r="AR4" s="16" t="s">
        <v>106</v>
      </c>
      <c r="AS4" s="16" t="s">
        <v>107</v>
      </c>
      <c r="AT4" s="16" t="s">
        <v>108</v>
      </c>
      <c r="AU4" s="16" t="s">
        <v>109</v>
      </c>
      <c r="AV4" s="17" t="s">
        <v>110</v>
      </c>
      <c r="AW4" s="16" t="s">
        <v>111</v>
      </c>
      <c r="AX4" s="16" t="s">
        <v>112</v>
      </c>
      <c r="AY4" s="16" t="s">
        <v>113</v>
      </c>
      <c r="AZ4" s="18" t="s">
        <v>114</v>
      </c>
      <c r="BA4" s="19" t="s">
        <v>115</v>
      </c>
      <c r="BB4" s="20" t="s">
        <v>116</v>
      </c>
      <c r="BC4" s="16" t="s">
        <v>117</v>
      </c>
      <c r="BD4" s="16" t="s">
        <v>118</v>
      </c>
      <c r="BE4" s="20" t="s">
        <v>119</v>
      </c>
      <c r="BF4" s="20" t="s">
        <v>120</v>
      </c>
      <c r="BG4" s="16" t="s">
        <v>121</v>
      </c>
      <c r="BH4" s="16" t="s">
        <v>122</v>
      </c>
      <c r="BI4" s="20" t="s">
        <v>123</v>
      </c>
      <c r="BJ4" s="20" t="s">
        <v>124</v>
      </c>
      <c r="BK4" s="16" t="s">
        <v>125</v>
      </c>
      <c r="BL4" s="16" t="s">
        <v>126</v>
      </c>
      <c r="BM4" s="16" t="s">
        <v>127</v>
      </c>
      <c r="BN4" s="16" t="s">
        <v>128</v>
      </c>
      <c r="BO4" s="34" t="s">
        <v>129</v>
      </c>
      <c r="BP4" s="2" t="s">
        <v>130</v>
      </c>
    </row>
    <row r="5" spans="1:68" s="77" customFormat="1" ht="46.8" x14ac:dyDescent="0.45">
      <c r="A5" s="21">
        <v>1</v>
      </c>
      <c r="B5" s="24">
        <v>13176</v>
      </c>
      <c r="C5" s="24">
        <v>212006</v>
      </c>
      <c r="D5" s="24" t="s">
        <v>135</v>
      </c>
      <c r="E5" s="24" t="s">
        <v>139</v>
      </c>
      <c r="F5" s="24" t="s">
        <v>131</v>
      </c>
      <c r="G5" s="24" t="s">
        <v>150</v>
      </c>
      <c r="H5" s="88">
        <f>I5+AZ5</f>
        <v>36.5</v>
      </c>
      <c r="I5" s="89">
        <f>MIN(J5+T5+AC5+AJ5+AY5,$I$3)</f>
        <v>23</v>
      </c>
      <c r="J5" s="27">
        <f>MIN(SUM(K5:S5),$J$3)</f>
        <v>13</v>
      </c>
      <c r="K5" s="36">
        <v>0</v>
      </c>
      <c r="L5" s="36">
        <v>5</v>
      </c>
      <c r="M5" s="36">
        <v>4</v>
      </c>
      <c r="N5" s="36">
        <v>3</v>
      </c>
      <c r="O5" s="36">
        <v>0</v>
      </c>
      <c r="P5" s="36">
        <v>3</v>
      </c>
      <c r="Q5" s="36">
        <v>0</v>
      </c>
      <c r="R5" s="36">
        <v>0</v>
      </c>
      <c r="S5" s="36">
        <v>0</v>
      </c>
      <c r="T5" s="28">
        <f>MIN(SUM(U5:AB5),$T$3)</f>
        <v>4</v>
      </c>
      <c r="U5" s="36">
        <v>1</v>
      </c>
      <c r="V5" s="36">
        <v>2</v>
      </c>
      <c r="W5" s="37">
        <v>1</v>
      </c>
      <c r="X5" s="37"/>
      <c r="Y5" s="36"/>
      <c r="Z5" s="37"/>
      <c r="AA5" s="36">
        <v>1</v>
      </c>
      <c r="AB5" s="37"/>
      <c r="AC5" s="28">
        <f>MIN(SUM(AD5:AI5),$AC$3)</f>
        <v>4</v>
      </c>
      <c r="AD5" s="36">
        <v>3</v>
      </c>
      <c r="AE5" s="36"/>
      <c r="AF5" s="36"/>
      <c r="AG5" s="36"/>
      <c r="AH5" s="36">
        <v>1</v>
      </c>
      <c r="AI5" s="37">
        <v>0</v>
      </c>
      <c r="AJ5" s="29">
        <f>MIN(AK5+AV5,$AJ$3)</f>
        <v>2</v>
      </c>
      <c r="AK5" s="30">
        <f>MIN(SUM(AL5:AU5),$AK$3)</f>
        <v>1</v>
      </c>
      <c r="AL5" s="36"/>
      <c r="AM5" s="37">
        <v>1</v>
      </c>
      <c r="AN5" s="38"/>
      <c r="AO5" s="39"/>
      <c r="AP5" s="38"/>
      <c r="AQ5" s="39"/>
      <c r="AR5" s="38"/>
      <c r="AS5" s="36"/>
      <c r="AT5" s="39"/>
      <c r="AU5" s="38"/>
      <c r="AV5" s="31">
        <f>MIN(SUM(AW5:AX5),$AV$3)</f>
        <v>1</v>
      </c>
      <c r="AW5" s="37">
        <v>1</v>
      </c>
      <c r="AX5" s="38"/>
      <c r="AY5" s="37"/>
      <c r="AZ5" s="82">
        <f>MIN(BA5+BI5+BJ5,$AZ$3)</f>
        <v>13.5</v>
      </c>
      <c r="BA5" s="83">
        <f>MIN(BB5+BE5+BF5,$BA$3)</f>
        <v>12</v>
      </c>
      <c r="BB5" s="84">
        <f>MIN(SUM(BC5:BD5),$BB$3)</f>
        <v>9</v>
      </c>
      <c r="BC5" s="38">
        <v>9</v>
      </c>
      <c r="BD5" s="39">
        <v>0</v>
      </c>
      <c r="BE5" s="40"/>
      <c r="BF5" s="32">
        <v>3</v>
      </c>
      <c r="BG5" s="36"/>
      <c r="BH5" s="36">
        <v>3</v>
      </c>
      <c r="BI5" s="40">
        <v>0</v>
      </c>
      <c r="BJ5" s="23">
        <f>SUM(BK5:BP5)</f>
        <v>1.5</v>
      </c>
      <c r="BK5" s="37">
        <v>0</v>
      </c>
      <c r="BL5" s="41">
        <v>0</v>
      </c>
      <c r="BM5" s="39">
        <v>0</v>
      </c>
      <c r="BN5" s="39">
        <v>0</v>
      </c>
      <c r="BO5" s="42">
        <v>1.5</v>
      </c>
      <c r="BP5" s="41">
        <v>0</v>
      </c>
    </row>
    <row r="6" spans="1:68" s="77" customFormat="1" ht="46.8" x14ac:dyDescent="0.45">
      <c r="A6" s="21">
        <v>2</v>
      </c>
      <c r="B6" s="24">
        <v>13361</v>
      </c>
      <c r="C6" s="24">
        <v>707104</v>
      </c>
      <c r="D6" s="24" t="s">
        <v>134</v>
      </c>
      <c r="E6" s="24" t="s">
        <v>132</v>
      </c>
      <c r="F6" s="24" t="s">
        <v>131</v>
      </c>
      <c r="G6" s="24" t="s">
        <v>150</v>
      </c>
      <c r="H6" s="88">
        <f>I6+AZ6</f>
        <v>33.625</v>
      </c>
      <c r="I6" s="89">
        <f>MIN(J6+T6+AC6+AJ6+AY6,$I$3)</f>
        <v>23</v>
      </c>
      <c r="J6" s="27">
        <f>MIN(SUM(K6:S6),$J$3)</f>
        <v>13</v>
      </c>
      <c r="K6" s="36">
        <v>6</v>
      </c>
      <c r="L6" s="36"/>
      <c r="M6" s="36">
        <v>4</v>
      </c>
      <c r="N6" s="36">
        <v>3</v>
      </c>
      <c r="O6" s="36">
        <v>0</v>
      </c>
      <c r="P6" s="36">
        <v>0</v>
      </c>
      <c r="Q6" s="36">
        <v>0</v>
      </c>
      <c r="R6" s="36">
        <v>0</v>
      </c>
      <c r="S6" s="36">
        <v>0</v>
      </c>
      <c r="T6" s="28">
        <f>MIN(SUM(U6:AB6),$T$3)</f>
        <v>4</v>
      </c>
      <c r="U6" s="36"/>
      <c r="V6" s="36">
        <v>2</v>
      </c>
      <c r="W6" s="37">
        <v>1</v>
      </c>
      <c r="X6" s="37">
        <v>1</v>
      </c>
      <c r="Y6" s="36"/>
      <c r="Z6" s="37"/>
      <c r="AA6" s="36"/>
      <c r="AB6" s="37">
        <v>0.5</v>
      </c>
      <c r="AC6" s="28">
        <f>MIN(SUM(AD6:AI6),$AC$3)</f>
        <v>3</v>
      </c>
      <c r="AD6" s="36">
        <v>3</v>
      </c>
      <c r="AE6" s="36"/>
      <c r="AF6" s="36"/>
      <c r="AG6" s="36"/>
      <c r="AH6" s="36">
        <v>0</v>
      </c>
      <c r="AI6" s="37">
        <v>0</v>
      </c>
      <c r="AJ6" s="29">
        <f>MIN(AK6+AV6,$AJ$3)</f>
        <v>3</v>
      </c>
      <c r="AK6" s="30">
        <f>MIN(SUM(AL6:AU6),$AK$3)</f>
        <v>1</v>
      </c>
      <c r="AL6" s="36"/>
      <c r="AM6" s="37">
        <v>1</v>
      </c>
      <c r="AN6" s="38"/>
      <c r="AO6" s="39"/>
      <c r="AP6" s="38"/>
      <c r="AQ6" s="39"/>
      <c r="AR6" s="38"/>
      <c r="AS6" s="36"/>
      <c r="AT6" s="39"/>
      <c r="AU6" s="38"/>
      <c r="AV6" s="31">
        <f>MIN(SUM(AW6:AX6),$AV$3)</f>
        <v>2</v>
      </c>
      <c r="AW6" s="37">
        <v>2</v>
      </c>
      <c r="AX6" s="38"/>
      <c r="AY6" s="37">
        <v>0</v>
      </c>
      <c r="AZ6" s="82">
        <f>MIN(BA6+BI6+BJ6,$AZ$3)</f>
        <v>10.625</v>
      </c>
      <c r="BA6" s="83">
        <f>MIN(BB6+BE6+BF6,$BA$3)</f>
        <v>8</v>
      </c>
      <c r="BB6" s="84">
        <f>MIN(SUM(BC6:BD6),$BB$3)</f>
        <v>8</v>
      </c>
      <c r="BC6" s="38">
        <v>8</v>
      </c>
      <c r="BD6" s="39">
        <v>0</v>
      </c>
      <c r="BE6" s="40">
        <v>0</v>
      </c>
      <c r="BF6" s="32">
        <f>MIN(SUM(BG6:BH6),$BF$3)</f>
        <v>0</v>
      </c>
      <c r="BG6" s="36">
        <v>0</v>
      </c>
      <c r="BH6" s="36">
        <v>0</v>
      </c>
      <c r="BI6" s="40">
        <v>0</v>
      </c>
      <c r="BJ6" s="23">
        <f>SUM(BK6:BP6)</f>
        <v>2.625</v>
      </c>
      <c r="BK6" s="37">
        <v>0</v>
      </c>
      <c r="BL6" s="41">
        <v>0</v>
      </c>
      <c r="BM6" s="39">
        <v>2.625</v>
      </c>
      <c r="BN6" s="39">
        <v>0</v>
      </c>
      <c r="BO6" s="42"/>
      <c r="BP6" s="41">
        <v>0</v>
      </c>
    </row>
    <row r="7" spans="1:68" s="77" customFormat="1" ht="46.8" x14ac:dyDescent="0.45">
      <c r="A7" s="21">
        <v>3</v>
      </c>
      <c r="B7" s="25">
        <v>13988</v>
      </c>
      <c r="C7" s="25">
        <v>189442</v>
      </c>
      <c r="D7" s="24" t="s">
        <v>148</v>
      </c>
      <c r="E7" s="24" t="s">
        <v>139</v>
      </c>
      <c r="F7" s="24" t="s">
        <v>131</v>
      </c>
      <c r="G7" s="24" t="s">
        <v>150</v>
      </c>
      <c r="H7" s="88">
        <f>I7+AZ7</f>
        <v>29.774999999999999</v>
      </c>
      <c r="I7" s="89">
        <f>MIN(J7+T7+AC7+AJ7+AY7,$I$3)</f>
        <v>13.9</v>
      </c>
      <c r="J7" s="27">
        <f>MIN(SUM(K7:S7),$J$3)</f>
        <v>7</v>
      </c>
      <c r="K7" s="22"/>
      <c r="L7" s="22"/>
      <c r="M7" s="22">
        <v>4</v>
      </c>
      <c r="N7" s="22">
        <v>3</v>
      </c>
      <c r="O7" s="22"/>
      <c r="P7" s="22"/>
      <c r="Q7" s="22"/>
      <c r="R7" s="22"/>
      <c r="S7" s="22"/>
      <c r="T7" s="28">
        <f>MIN(SUM(U7:AB7),$T$3)</f>
        <v>3.9</v>
      </c>
      <c r="U7" s="24"/>
      <c r="V7" s="24">
        <v>2</v>
      </c>
      <c r="W7" s="24">
        <v>1</v>
      </c>
      <c r="X7" s="24">
        <v>0.4</v>
      </c>
      <c r="Y7" s="24"/>
      <c r="Z7" s="24"/>
      <c r="AA7" s="24"/>
      <c r="AB7" s="24">
        <v>0.5</v>
      </c>
      <c r="AC7" s="28">
        <f>MIN(SUM(AD7:AI7),$AC$3)</f>
        <v>3</v>
      </c>
      <c r="AD7" s="24">
        <v>3</v>
      </c>
      <c r="AE7" s="24"/>
      <c r="AF7" s="24"/>
      <c r="AG7" s="24"/>
      <c r="AH7" s="24"/>
      <c r="AI7" s="24"/>
      <c r="AJ7" s="29">
        <f>MIN(AK7+AV7,$AJ$3)</f>
        <v>0</v>
      </c>
      <c r="AK7" s="30">
        <f>MIN(SUM(AL7:AU7),$AK$3)</f>
        <v>0</v>
      </c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31">
        <f>MIN(SUM(AW7:AX7),$AV$3)</f>
        <v>0</v>
      </c>
      <c r="AW7" s="22"/>
      <c r="AX7" s="22"/>
      <c r="AY7" s="22"/>
      <c r="AZ7" s="82">
        <f>MIN(BA7+BI7+BJ7,$AZ$3)</f>
        <v>15.875</v>
      </c>
      <c r="BA7" s="83">
        <f>MIN(BB7+BE7+BF7,$BA$3)</f>
        <v>12</v>
      </c>
      <c r="BB7" s="84">
        <v>9</v>
      </c>
      <c r="BC7" s="22"/>
      <c r="BD7" s="22"/>
      <c r="BE7" s="23"/>
      <c r="BF7" s="32">
        <f>MIN(SUM(BG7:BH7),$BF$3)</f>
        <v>3</v>
      </c>
      <c r="BG7" s="22"/>
      <c r="BH7" s="24">
        <v>3</v>
      </c>
      <c r="BI7" s="23"/>
      <c r="BJ7" s="23">
        <f>SUM(BK7:BP7)</f>
        <v>3.875</v>
      </c>
      <c r="BK7" s="24"/>
      <c r="BL7" s="24"/>
      <c r="BM7" s="24">
        <v>1.5</v>
      </c>
      <c r="BN7" s="24">
        <v>2.375</v>
      </c>
      <c r="BO7" s="81"/>
      <c r="BP7" s="24"/>
    </row>
    <row r="8" spans="1:68" s="77" customFormat="1" ht="46.8" x14ac:dyDescent="0.45">
      <c r="A8" s="21">
        <v>4</v>
      </c>
      <c r="B8" s="24">
        <v>13395</v>
      </c>
      <c r="C8" s="24">
        <v>229548</v>
      </c>
      <c r="D8" s="24" t="s">
        <v>137</v>
      </c>
      <c r="E8" s="24" t="s">
        <v>133</v>
      </c>
      <c r="F8" s="24" t="s">
        <v>131</v>
      </c>
      <c r="G8" s="24" t="s">
        <v>150</v>
      </c>
      <c r="H8" s="88">
        <f>I8+AZ8</f>
        <v>28.462499999999999</v>
      </c>
      <c r="I8" s="89">
        <f>MIN(J8+T8+AC8+AJ8+AY8,$I$3)</f>
        <v>17.5</v>
      </c>
      <c r="J8" s="27">
        <f>MIN(SUM(K8:S8),$J$3)</f>
        <v>7</v>
      </c>
      <c r="K8" s="36"/>
      <c r="L8" s="36"/>
      <c r="M8" s="36">
        <v>4</v>
      </c>
      <c r="N8" s="36">
        <v>3</v>
      </c>
      <c r="O8" s="36"/>
      <c r="P8" s="36"/>
      <c r="Q8" s="36"/>
      <c r="R8" s="36"/>
      <c r="S8" s="36"/>
      <c r="T8" s="28">
        <f>MIN(SUM(U8:AB8),$T$3)</f>
        <v>4</v>
      </c>
      <c r="U8" s="36"/>
      <c r="V8" s="36">
        <v>2</v>
      </c>
      <c r="W8" s="37">
        <v>1</v>
      </c>
      <c r="X8" s="37">
        <v>1</v>
      </c>
      <c r="Y8" s="36"/>
      <c r="Z8" s="37"/>
      <c r="AA8" s="36"/>
      <c r="AB8" s="37"/>
      <c r="AC8" s="28">
        <f>MIN(SUM(AD8:AI8),$AC$3)</f>
        <v>4</v>
      </c>
      <c r="AD8" s="36">
        <v>3</v>
      </c>
      <c r="AE8" s="36"/>
      <c r="AF8" s="36"/>
      <c r="AG8" s="36"/>
      <c r="AH8" s="36">
        <v>1</v>
      </c>
      <c r="AI8" s="37"/>
      <c r="AJ8" s="29">
        <f>MIN(AK8+AV8,$AJ$3)</f>
        <v>2.5</v>
      </c>
      <c r="AK8" s="30">
        <f>MIN(SUM(AL8:AU8),$AK$3)</f>
        <v>1</v>
      </c>
      <c r="AL8" s="36"/>
      <c r="AM8" s="37"/>
      <c r="AN8" s="38"/>
      <c r="AO8" s="39"/>
      <c r="AP8" s="38">
        <v>1</v>
      </c>
      <c r="AQ8" s="39"/>
      <c r="AR8" s="38"/>
      <c r="AS8" s="36"/>
      <c r="AT8" s="39"/>
      <c r="AU8" s="38"/>
      <c r="AV8" s="31">
        <f>MIN(SUM(AW8:AX8),$AV$3)</f>
        <v>1.5</v>
      </c>
      <c r="AW8" s="37"/>
      <c r="AX8" s="38">
        <v>1.5</v>
      </c>
      <c r="AY8" s="37"/>
      <c r="AZ8" s="82">
        <f>MIN(BA8+BI8+BJ8,$AZ$3)</f>
        <v>10.9625</v>
      </c>
      <c r="BA8" s="83">
        <f>MIN(BB8+BE8+BF8,$BA$3)</f>
        <v>10.65</v>
      </c>
      <c r="BB8" s="84">
        <f>MIN(SUM(BC8:BD8),$BB$3)</f>
        <v>6.25</v>
      </c>
      <c r="BC8" s="38">
        <v>6.25</v>
      </c>
      <c r="BD8" s="39"/>
      <c r="BE8" s="40">
        <v>4.4000000000000004</v>
      </c>
      <c r="BF8" s="32"/>
      <c r="BG8" s="36"/>
      <c r="BH8" s="36"/>
      <c r="BI8" s="40"/>
      <c r="BJ8" s="23">
        <f>SUM(BK8:BP8)</f>
        <v>0.3125</v>
      </c>
      <c r="BK8" s="37"/>
      <c r="BL8" s="41"/>
      <c r="BM8" s="39"/>
      <c r="BN8" s="39"/>
      <c r="BO8" s="42"/>
      <c r="BP8" s="41">
        <v>0.3125</v>
      </c>
    </row>
    <row r="9" spans="1:68" s="77" customFormat="1" ht="46.8" x14ac:dyDescent="0.45">
      <c r="A9" s="21">
        <v>5</v>
      </c>
      <c r="B9" s="25">
        <v>13994</v>
      </c>
      <c r="C9" s="25">
        <v>226465</v>
      </c>
      <c r="D9" s="24" t="s">
        <v>149</v>
      </c>
      <c r="E9" s="24" t="s">
        <v>139</v>
      </c>
      <c r="F9" s="24" t="s">
        <v>131</v>
      </c>
      <c r="G9" s="24" t="s">
        <v>150</v>
      </c>
      <c r="H9" s="88">
        <f>I9+AZ9</f>
        <v>25.5</v>
      </c>
      <c r="I9" s="89">
        <f>MIN(J9+T9+AC9+AJ9+AY9,$I$3)</f>
        <v>10.5</v>
      </c>
      <c r="J9" s="27">
        <f>MIN(SUM(K9:S9),$J$3)</f>
        <v>4</v>
      </c>
      <c r="K9" s="22"/>
      <c r="L9" s="22"/>
      <c r="M9" s="22">
        <v>4</v>
      </c>
      <c r="N9" s="22"/>
      <c r="O9" s="22"/>
      <c r="P9" s="22"/>
      <c r="Q9" s="22"/>
      <c r="R9" s="22"/>
      <c r="S9" s="22"/>
      <c r="T9" s="28">
        <f>MIN(SUM(U9:AB9),$T$3)</f>
        <v>3</v>
      </c>
      <c r="U9" s="24"/>
      <c r="V9" s="24">
        <v>2</v>
      </c>
      <c r="W9" s="24">
        <v>1</v>
      </c>
      <c r="X9" s="24"/>
      <c r="Y9" s="24"/>
      <c r="Z9" s="24"/>
      <c r="AA9" s="24"/>
      <c r="AB9" s="24"/>
      <c r="AC9" s="28">
        <f>MIN(SUM(AD9:AI9),$AC$3)</f>
        <v>3.5</v>
      </c>
      <c r="AD9" s="24">
        <v>3</v>
      </c>
      <c r="AE9" s="24"/>
      <c r="AF9" s="24"/>
      <c r="AG9" s="24"/>
      <c r="AH9" s="24"/>
      <c r="AI9" s="24">
        <v>0.5</v>
      </c>
      <c r="AJ9" s="29">
        <f>MIN(AK9+AV9,$AJ$3)</f>
        <v>0</v>
      </c>
      <c r="AK9" s="30">
        <f>MIN(SUM(AL9:AU9),$AK$3)</f>
        <v>0</v>
      </c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31">
        <f>MIN(SUM(AW9:AX9),$AV$3)</f>
        <v>0</v>
      </c>
      <c r="AW9" s="22"/>
      <c r="AX9" s="22"/>
      <c r="AY9" s="22"/>
      <c r="AZ9" s="82">
        <f>MIN(BA9+BI9+BJ9,$AZ$3)</f>
        <v>15</v>
      </c>
      <c r="BA9" s="83">
        <f>MIN(BB9+BE9+BF9,$BA$3)</f>
        <v>12</v>
      </c>
      <c r="BB9" s="84">
        <f>MIN(SUM(BC9:BD9),$BB$3)</f>
        <v>9</v>
      </c>
      <c r="BC9" s="22">
        <v>9</v>
      </c>
      <c r="BD9" s="22"/>
      <c r="BE9" s="23"/>
      <c r="BF9" s="32">
        <f>MIN(SUM(BG9:BH9),$BF$3)</f>
        <v>3</v>
      </c>
      <c r="BG9" s="22"/>
      <c r="BH9" s="24">
        <v>3</v>
      </c>
      <c r="BI9" s="23"/>
      <c r="BJ9" s="23">
        <f>SUM(BK9:BP9)</f>
        <v>3</v>
      </c>
      <c r="BK9" s="24"/>
      <c r="BL9" s="24"/>
      <c r="BM9" s="24">
        <v>1.5</v>
      </c>
      <c r="BN9" s="24"/>
      <c r="BO9" s="81">
        <v>1.5</v>
      </c>
      <c r="BP9" s="24"/>
    </row>
    <row r="10" spans="1:68" s="77" customFormat="1" ht="46.8" x14ac:dyDescent="0.45">
      <c r="A10" s="21">
        <v>6</v>
      </c>
      <c r="B10" s="24">
        <v>13291</v>
      </c>
      <c r="C10" s="24">
        <v>205787</v>
      </c>
      <c r="D10" s="24" t="s">
        <v>138</v>
      </c>
      <c r="E10" s="24" t="s">
        <v>133</v>
      </c>
      <c r="F10" s="24" t="s">
        <v>131</v>
      </c>
      <c r="G10" s="24" t="s">
        <v>150</v>
      </c>
      <c r="H10" s="88">
        <f>I10+AZ10</f>
        <v>22.75</v>
      </c>
      <c r="I10" s="89">
        <f>MIN(J10+T10+AC10+AJ10+AY10,$I$3)</f>
        <v>8</v>
      </c>
      <c r="J10" s="27">
        <f>MIN(SUM(K10:S10),$J$3)</f>
        <v>4</v>
      </c>
      <c r="K10" s="36"/>
      <c r="L10" s="36"/>
      <c r="M10" s="36">
        <v>4</v>
      </c>
      <c r="N10" s="36"/>
      <c r="O10" s="36"/>
      <c r="P10" s="36"/>
      <c r="Q10" s="36"/>
      <c r="R10" s="36"/>
      <c r="S10" s="36"/>
      <c r="T10" s="28">
        <f>MIN(SUM(U10:AB10),$T$3)</f>
        <v>3</v>
      </c>
      <c r="U10" s="36"/>
      <c r="V10" s="36">
        <v>1</v>
      </c>
      <c r="W10" s="37">
        <v>1</v>
      </c>
      <c r="X10" s="37">
        <v>1</v>
      </c>
      <c r="Y10" s="36"/>
      <c r="Z10" s="37"/>
      <c r="AA10" s="36"/>
      <c r="AB10" s="37"/>
      <c r="AC10" s="28">
        <f>MIN(SUM(AD10:AI10),$AC$3)</f>
        <v>1</v>
      </c>
      <c r="AD10" s="36"/>
      <c r="AE10" s="36"/>
      <c r="AF10" s="36">
        <v>1</v>
      </c>
      <c r="AG10" s="36"/>
      <c r="AH10" s="36"/>
      <c r="AI10" s="37"/>
      <c r="AJ10" s="29">
        <f>MIN(AK10+AV10,$AJ$3)</f>
        <v>0</v>
      </c>
      <c r="AK10" s="30">
        <f>MIN(SUM(AL10:AU10),$AK$3)</f>
        <v>0</v>
      </c>
      <c r="AL10" s="36"/>
      <c r="AM10" s="37"/>
      <c r="AN10" s="38"/>
      <c r="AO10" s="39"/>
      <c r="AP10" s="38"/>
      <c r="AQ10" s="39"/>
      <c r="AR10" s="38"/>
      <c r="AS10" s="36"/>
      <c r="AT10" s="39"/>
      <c r="AU10" s="38"/>
      <c r="AV10" s="31">
        <f>MIN(SUM(AW10:AX10),$AV$3)</f>
        <v>0</v>
      </c>
      <c r="AW10" s="37"/>
      <c r="AX10" s="38"/>
      <c r="AY10" s="37"/>
      <c r="AZ10" s="82">
        <f>MIN(BA10+BI10+BJ10,$AZ$3)</f>
        <v>14.75</v>
      </c>
      <c r="BA10" s="83">
        <f>MIN(BB10+BE10+BF10,$BA$3)</f>
        <v>13</v>
      </c>
      <c r="BB10" s="84">
        <f>MIN(SUM(BC10:BD10),$BB$3)</f>
        <v>9</v>
      </c>
      <c r="BC10" s="38">
        <v>9</v>
      </c>
      <c r="BD10" s="39"/>
      <c r="BE10" s="40">
        <v>4.0999999999999996</v>
      </c>
      <c r="BF10" s="32"/>
      <c r="BG10" s="36"/>
      <c r="BH10" s="36">
        <v>1</v>
      </c>
      <c r="BI10" s="40"/>
      <c r="BJ10" s="23">
        <f>SUM(BK10:BP10)</f>
        <v>1.75</v>
      </c>
      <c r="BK10" s="37"/>
      <c r="BL10" s="41"/>
      <c r="BM10" s="39"/>
      <c r="BN10" s="39">
        <v>1.375</v>
      </c>
      <c r="BO10" s="42">
        <v>0.375</v>
      </c>
      <c r="BP10" s="41"/>
    </row>
    <row r="11" spans="1:68" s="77" customFormat="1" ht="46.8" x14ac:dyDescent="0.45">
      <c r="A11" s="21">
        <v>7</v>
      </c>
      <c r="B11" s="25">
        <v>14073</v>
      </c>
      <c r="C11" s="25">
        <v>205742</v>
      </c>
      <c r="D11" s="24" t="s">
        <v>147</v>
      </c>
      <c r="E11" s="24" t="s">
        <v>133</v>
      </c>
      <c r="F11" s="24" t="s">
        <v>131</v>
      </c>
      <c r="G11" s="24" t="s">
        <v>150</v>
      </c>
      <c r="H11" s="88">
        <f>I11+AZ11</f>
        <v>19.5</v>
      </c>
      <c r="I11" s="89">
        <f>MIN(J11+T11+AC11+AJ11+AY11,$I$3)</f>
        <v>8.5</v>
      </c>
      <c r="J11" s="27">
        <f>MIN(SUM(K11:S11),$J$3)</f>
        <v>4</v>
      </c>
      <c r="K11" s="22"/>
      <c r="L11" s="22"/>
      <c r="M11" s="22">
        <v>4</v>
      </c>
      <c r="N11" s="22"/>
      <c r="O11" s="22"/>
      <c r="P11" s="22"/>
      <c r="Q11" s="22"/>
      <c r="R11" s="22"/>
      <c r="S11" s="22"/>
      <c r="T11" s="28">
        <f>MIN(SUM(U11:AB11),$T$3)</f>
        <v>3.5</v>
      </c>
      <c r="U11" s="24"/>
      <c r="V11" s="24">
        <v>2</v>
      </c>
      <c r="W11" s="24">
        <v>1</v>
      </c>
      <c r="X11" s="24"/>
      <c r="Y11" s="24"/>
      <c r="Z11" s="24"/>
      <c r="AA11" s="24"/>
      <c r="AB11" s="24">
        <v>0.5</v>
      </c>
      <c r="AC11" s="28">
        <f>MIN(SUM(AD11:AI11),$AC$3)</f>
        <v>1</v>
      </c>
      <c r="AD11" s="24"/>
      <c r="AE11" s="24"/>
      <c r="AF11" s="24">
        <v>1</v>
      </c>
      <c r="AG11" s="24"/>
      <c r="AH11" s="24"/>
      <c r="AI11" s="24"/>
      <c r="AJ11" s="29">
        <f>MIN(AK11+AV11,$AJ$3)</f>
        <v>0</v>
      </c>
      <c r="AK11" s="30">
        <f>MIN(SUM(AL11:AU11),$AK$3)</f>
        <v>0</v>
      </c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31">
        <f>MIN(SUM(AW11:AX11),$AV$3)</f>
        <v>0</v>
      </c>
      <c r="AW11" s="22"/>
      <c r="AX11" s="22"/>
      <c r="AY11" s="22"/>
      <c r="AZ11" s="82">
        <f>MIN(BA11+BI11+BJ11,$AZ$3)</f>
        <v>11</v>
      </c>
      <c r="BA11" s="83">
        <f>MIN(BB11+BE11+BF11,$BA$3)</f>
        <v>11</v>
      </c>
      <c r="BB11" s="84">
        <f>MIN(SUM(BC11:BD11),$BB$3)</f>
        <v>9</v>
      </c>
      <c r="BC11" s="22">
        <v>9</v>
      </c>
      <c r="BD11" s="22"/>
      <c r="BE11" s="23">
        <v>2</v>
      </c>
      <c r="BF11" s="32">
        <f>MIN(SUM(BG11:BH11),$BF$3)</f>
        <v>0</v>
      </c>
      <c r="BG11" s="22"/>
      <c r="BH11" s="24"/>
      <c r="BI11" s="23"/>
      <c r="BJ11" s="23">
        <f>SUM(BK11:BP11)</f>
        <v>0</v>
      </c>
      <c r="BK11" s="24"/>
      <c r="BL11" s="24"/>
      <c r="BM11" s="24"/>
      <c r="BN11" s="24"/>
      <c r="BO11" s="81"/>
      <c r="BP11" s="24"/>
    </row>
    <row r="12" spans="1:68" s="78" customFormat="1" ht="46.8" x14ac:dyDescent="0.45">
      <c r="A12" s="21">
        <v>8</v>
      </c>
      <c r="B12" s="24">
        <v>13392</v>
      </c>
      <c r="C12" s="24">
        <v>213855</v>
      </c>
      <c r="D12" s="24" t="s">
        <v>136</v>
      </c>
      <c r="E12" s="24" t="s">
        <v>140</v>
      </c>
      <c r="F12" s="24" t="s">
        <v>131</v>
      </c>
      <c r="G12" s="24" t="s">
        <v>150</v>
      </c>
      <c r="H12" s="88">
        <f>I12+AZ12</f>
        <v>18.350000000000001</v>
      </c>
      <c r="I12" s="89">
        <f>MIN(J12+T12+AC12+AJ12+AY12,$I$3)</f>
        <v>4.5999999999999996</v>
      </c>
      <c r="J12" s="27">
        <f>MIN(SUM(K12:S12),$J$3)</f>
        <v>4</v>
      </c>
      <c r="K12" s="36">
        <v>0</v>
      </c>
      <c r="L12" s="36">
        <v>0</v>
      </c>
      <c r="M12" s="36">
        <v>4</v>
      </c>
      <c r="N12" s="36"/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28">
        <f>MIN(SUM(U12:AB12),$T$3)</f>
        <v>0.6</v>
      </c>
      <c r="U12" s="36"/>
      <c r="V12" s="36"/>
      <c r="W12" s="37">
        <v>0.3</v>
      </c>
      <c r="X12" s="37">
        <v>0.3</v>
      </c>
      <c r="Y12" s="36"/>
      <c r="Z12" s="37"/>
      <c r="AA12" s="36"/>
      <c r="AB12" s="37"/>
      <c r="AC12" s="28">
        <f>MIN(SUM(AD12:AI12),$AC$3)</f>
        <v>0</v>
      </c>
      <c r="AD12" s="36"/>
      <c r="AE12" s="36"/>
      <c r="AF12" s="36"/>
      <c r="AG12" s="36"/>
      <c r="AH12" s="36">
        <v>0</v>
      </c>
      <c r="AI12" s="37">
        <v>0</v>
      </c>
      <c r="AJ12" s="29">
        <f>MIN(AK12+AV12,$AJ$3)</f>
        <v>0</v>
      </c>
      <c r="AK12" s="30">
        <f>MIN(SUM(AL12:AU12),$AK$3)</f>
        <v>0</v>
      </c>
      <c r="AL12" s="36"/>
      <c r="AM12" s="37"/>
      <c r="AN12" s="38"/>
      <c r="AO12" s="39"/>
      <c r="AP12" s="38"/>
      <c r="AQ12" s="39"/>
      <c r="AR12" s="38"/>
      <c r="AS12" s="36"/>
      <c r="AT12" s="39"/>
      <c r="AU12" s="38"/>
      <c r="AV12" s="31">
        <f>MIN(SUM(AW12:AX12),$AV$3)</f>
        <v>0</v>
      </c>
      <c r="AW12" s="37"/>
      <c r="AX12" s="38"/>
      <c r="AY12" s="37"/>
      <c r="AZ12" s="82">
        <f>MIN(BA12+BI12+BJ12,$AZ$3)</f>
        <v>13.75</v>
      </c>
      <c r="BA12" s="83">
        <f>MIN(BB12+BE12+BF12,$BA$3)</f>
        <v>11</v>
      </c>
      <c r="BB12" s="84">
        <f>MIN(SUM(BC12:BD12),$BB$3)</f>
        <v>9</v>
      </c>
      <c r="BC12" s="38">
        <v>9</v>
      </c>
      <c r="BD12" s="39">
        <v>0</v>
      </c>
      <c r="BE12" s="40"/>
      <c r="BF12" s="32">
        <f>MIN(SUM(BG12:BH12),$BF$3)</f>
        <v>2</v>
      </c>
      <c r="BG12" s="36"/>
      <c r="BH12" s="36">
        <v>2</v>
      </c>
      <c r="BI12" s="40">
        <v>0</v>
      </c>
      <c r="BJ12" s="23">
        <f>SUM(BK12:BP12)</f>
        <v>2.75</v>
      </c>
      <c r="BK12" s="37">
        <v>0</v>
      </c>
      <c r="BL12" s="41">
        <v>0</v>
      </c>
      <c r="BM12" s="39">
        <v>0</v>
      </c>
      <c r="BN12" s="39"/>
      <c r="BO12" s="42">
        <v>2.25</v>
      </c>
      <c r="BP12" s="41">
        <v>0.5</v>
      </c>
    </row>
    <row r="13" spans="1:68" s="49" customFormat="1" ht="46.8" x14ac:dyDescent="0.45">
      <c r="A13" s="21">
        <v>9</v>
      </c>
      <c r="B13" s="25">
        <v>13923</v>
      </c>
      <c r="C13" s="25">
        <v>227949</v>
      </c>
      <c r="D13" s="24" t="s">
        <v>143</v>
      </c>
      <c r="E13" s="24" t="s">
        <v>132</v>
      </c>
      <c r="F13" s="24" t="s">
        <v>131</v>
      </c>
      <c r="G13" s="24" t="s">
        <v>150</v>
      </c>
      <c r="H13" s="88">
        <f>I13+AZ13</f>
        <v>17.625</v>
      </c>
      <c r="I13" s="89">
        <f>MIN(J13+T13+AC13+AJ13+AY13,$I$3)</f>
        <v>7.5</v>
      </c>
      <c r="J13" s="27">
        <f>MIN(SUM(K13:S13),$J$3)</f>
        <v>4</v>
      </c>
      <c r="K13" s="22"/>
      <c r="L13" s="22"/>
      <c r="M13" s="22">
        <v>4</v>
      </c>
      <c r="N13" s="22"/>
      <c r="O13" s="22"/>
      <c r="P13" s="22"/>
      <c r="Q13" s="22"/>
      <c r="R13" s="22"/>
      <c r="S13" s="22"/>
      <c r="T13" s="28">
        <f>MIN(SUM(U13:AB13),$T$3)</f>
        <v>2.5</v>
      </c>
      <c r="U13" s="24"/>
      <c r="V13" s="24"/>
      <c r="W13" s="24">
        <v>1</v>
      </c>
      <c r="X13" s="24">
        <v>1</v>
      </c>
      <c r="Y13" s="24"/>
      <c r="Z13" s="24"/>
      <c r="AA13" s="24"/>
      <c r="AB13" s="24">
        <v>0.5</v>
      </c>
      <c r="AC13" s="28">
        <f>MIN(SUM(AD13:AI13),$AC$3)</f>
        <v>1</v>
      </c>
      <c r="AD13" s="24"/>
      <c r="AE13" s="24"/>
      <c r="AF13" s="24">
        <v>1</v>
      </c>
      <c r="AG13" s="24"/>
      <c r="AH13" s="24"/>
      <c r="AI13" s="24"/>
      <c r="AJ13" s="29">
        <f>MIN(AK13+AV13,$AJ$3)</f>
        <v>0</v>
      </c>
      <c r="AK13" s="30">
        <f>MIN(SUM(AL13:AU13),$AK$3)</f>
        <v>0</v>
      </c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31">
        <f>MIN(SUM(AW13:AX13),$AV$3)</f>
        <v>0</v>
      </c>
      <c r="AW13" s="22"/>
      <c r="AX13" s="22"/>
      <c r="AY13" s="22"/>
      <c r="AZ13" s="82">
        <f>MIN(BA13+BI13+BJ13,$AZ$3)</f>
        <v>10.125</v>
      </c>
      <c r="BA13" s="83">
        <f>MIN(BB13+BE13+BF13,$BA$3)</f>
        <v>9.25</v>
      </c>
      <c r="BB13" s="84">
        <f>MIN(SUM(BC13:BD13),$BB$3)</f>
        <v>7.25</v>
      </c>
      <c r="BC13" s="22">
        <v>7.25</v>
      </c>
      <c r="BD13" s="22"/>
      <c r="BE13" s="23"/>
      <c r="BF13" s="32">
        <f>MIN(SUM(BG13:BH13),$BF$3)</f>
        <v>2</v>
      </c>
      <c r="BG13" s="22"/>
      <c r="BH13" s="24">
        <v>2</v>
      </c>
      <c r="BI13" s="23"/>
      <c r="BJ13" s="23">
        <f>SUM(BK13:BP13)</f>
        <v>0.875</v>
      </c>
      <c r="BK13" s="24"/>
      <c r="BL13" s="24"/>
      <c r="BM13" s="24"/>
      <c r="BN13" s="24"/>
      <c r="BO13" s="81">
        <v>0.375</v>
      </c>
      <c r="BP13" s="24">
        <v>0.5</v>
      </c>
    </row>
    <row r="14" spans="1:68" s="49" customFormat="1" ht="46.8" x14ac:dyDescent="0.45">
      <c r="A14" s="21">
        <v>10</v>
      </c>
      <c r="B14" s="92">
        <v>13274</v>
      </c>
      <c r="C14" s="92">
        <v>713585</v>
      </c>
      <c r="D14" s="26" t="s">
        <v>146</v>
      </c>
      <c r="E14" s="26" t="s">
        <v>132</v>
      </c>
      <c r="F14" s="26" t="s">
        <v>131</v>
      </c>
      <c r="G14" s="24" t="s">
        <v>150</v>
      </c>
      <c r="H14" s="90">
        <f>I14+AZ14</f>
        <v>16.875</v>
      </c>
      <c r="I14" s="91">
        <f>MIN(J14+T14+AC14+AJ14+AY14,$I$3)</f>
        <v>7</v>
      </c>
      <c r="J14" s="43">
        <f>MIN(SUM(K14:S14),$J$3)</f>
        <v>0</v>
      </c>
      <c r="K14" s="93"/>
      <c r="L14" s="93"/>
      <c r="M14" s="93"/>
      <c r="N14" s="93"/>
      <c r="O14" s="93"/>
      <c r="P14" s="93"/>
      <c r="Q14" s="93"/>
      <c r="R14" s="93"/>
      <c r="S14" s="93"/>
      <c r="T14" s="44">
        <f>MIN(SUM(U14:AB14),$T$3)</f>
        <v>3</v>
      </c>
      <c r="U14" s="26"/>
      <c r="V14" s="26">
        <v>2</v>
      </c>
      <c r="W14" s="26">
        <v>1</v>
      </c>
      <c r="X14" s="26"/>
      <c r="Y14" s="26"/>
      <c r="Z14" s="26"/>
      <c r="AA14" s="26"/>
      <c r="AB14" s="26"/>
      <c r="AC14" s="44">
        <f>MIN(SUM(AD14:AI14),$AC$3)</f>
        <v>4</v>
      </c>
      <c r="AD14" s="26">
        <v>3</v>
      </c>
      <c r="AE14" s="92"/>
      <c r="AF14" s="26"/>
      <c r="AG14" s="26">
        <v>2</v>
      </c>
      <c r="AH14" s="26"/>
      <c r="AI14" s="26"/>
      <c r="AJ14" s="45">
        <f>MIN(AK14+AV14,$AJ$3)</f>
        <v>0</v>
      </c>
      <c r="AK14" s="46">
        <f>MIN(SUM(AL14:AU14),$AK$3)</f>
        <v>0</v>
      </c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47">
        <f>MIN(SUM(AW14:AX14),$AV$3)</f>
        <v>0</v>
      </c>
      <c r="AW14" s="93"/>
      <c r="AX14" s="93"/>
      <c r="AY14" s="93"/>
      <c r="AZ14" s="85">
        <f>MIN(BA14+BI14+BJ14,$AZ$3)</f>
        <v>9.875</v>
      </c>
      <c r="BA14" s="86">
        <f>MIN(BB14+BE14+BF14,$BA$3)</f>
        <v>9.5</v>
      </c>
      <c r="BB14" s="87">
        <f>MIN(SUM(BC14:BD14),$BB$3)</f>
        <v>6.5</v>
      </c>
      <c r="BC14" s="93">
        <v>6.5</v>
      </c>
      <c r="BD14" s="93"/>
      <c r="BE14" s="94"/>
      <c r="BF14" s="48">
        <f>MIN(SUM(BG14:BH14),$BF$3)</f>
        <v>3</v>
      </c>
      <c r="BG14" s="93"/>
      <c r="BH14" s="26">
        <v>3</v>
      </c>
      <c r="BI14" s="94"/>
      <c r="BJ14" s="23">
        <f>SUM(BK14:BP14)</f>
        <v>0.375</v>
      </c>
      <c r="BK14" s="26"/>
      <c r="BL14" s="26"/>
      <c r="BM14" s="26"/>
      <c r="BN14" s="26"/>
      <c r="BO14" s="95">
        <v>0.375</v>
      </c>
      <c r="BP14" s="25"/>
    </row>
    <row r="15" spans="1:68" s="49" customFormat="1" ht="46.8" x14ac:dyDescent="0.45">
      <c r="A15" s="21">
        <v>11</v>
      </c>
      <c r="B15" s="92">
        <v>13923</v>
      </c>
      <c r="C15" s="92">
        <v>211619</v>
      </c>
      <c r="D15" s="26" t="s">
        <v>144</v>
      </c>
      <c r="E15" s="26" t="s">
        <v>145</v>
      </c>
      <c r="F15" s="26" t="s">
        <v>131</v>
      </c>
      <c r="G15" s="24" t="s">
        <v>150</v>
      </c>
      <c r="H15" s="90">
        <f>I15+AZ15</f>
        <v>15.375</v>
      </c>
      <c r="I15" s="91">
        <f>MIN(J15+T15+AC15+AJ15+AY15,$I$3)</f>
        <v>4</v>
      </c>
      <c r="J15" s="43">
        <f>MIN(SUM(K15:S15),$J$3)</f>
        <v>0</v>
      </c>
      <c r="K15" s="93"/>
      <c r="L15" s="93"/>
      <c r="M15" s="93"/>
      <c r="N15" s="93"/>
      <c r="O15" s="93"/>
      <c r="P15" s="93"/>
      <c r="Q15" s="93"/>
      <c r="R15" s="93"/>
      <c r="S15" s="93"/>
      <c r="T15" s="44">
        <f>MIN(SUM(U15:AB15),$T$3)</f>
        <v>3</v>
      </c>
      <c r="U15" s="26"/>
      <c r="V15" s="26">
        <v>1</v>
      </c>
      <c r="W15" s="26">
        <v>1</v>
      </c>
      <c r="X15" s="26">
        <v>1</v>
      </c>
      <c r="Y15" s="26"/>
      <c r="Z15" s="26"/>
      <c r="AA15" s="26"/>
      <c r="AB15" s="26"/>
      <c r="AC15" s="44">
        <f>MIN(SUM(AD15:AI15),$AC$3)</f>
        <v>1</v>
      </c>
      <c r="AD15" s="26"/>
      <c r="AE15" s="26"/>
      <c r="AF15" s="26">
        <v>1</v>
      </c>
      <c r="AG15" s="26"/>
      <c r="AH15" s="26"/>
      <c r="AI15" s="26"/>
      <c r="AJ15" s="45">
        <f>MIN(AK15+AV15,$AJ$3)</f>
        <v>0</v>
      </c>
      <c r="AK15" s="46">
        <f>MIN(SUM(AL15:AU15),$AK$3)</f>
        <v>0</v>
      </c>
      <c r="AL15" s="93"/>
      <c r="AM15" s="93"/>
      <c r="AN15" s="93"/>
      <c r="AO15" s="93"/>
      <c r="AP15" s="93"/>
      <c r="AQ15" s="93"/>
      <c r="AR15" s="93"/>
      <c r="AS15" s="93"/>
      <c r="AT15" s="93"/>
      <c r="AU15" s="93"/>
      <c r="AV15" s="47">
        <f>MIN(SUM(AW15:AX15),$AV$3)</f>
        <v>0</v>
      </c>
      <c r="AW15" s="93"/>
      <c r="AX15" s="93"/>
      <c r="AY15" s="93"/>
      <c r="AZ15" s="85">
        <f>MIN(BA15+BI15+BJ15,$AZ$3)</f>
        <v>11.375</v>
      </c>
      <c r="BA15" s="86">
        <f>MIN(BB15+BE15+BF15,$BA$3)</f>
        <v>10</v>
      </c>
      <c r="BB15" s="87">
        <f>MIN(SUM(BC15:BD15),$BB$3)</f>
        <v>9</v>
      </c>
      <c r="BC15" s="93">
        <v>9</v>
      </c>
      <c r="BD15" s="93"/>
      <c r="BE15" s="94"/>
      <c r="BF15" s="48">
        <f>MIN(SUM(BG15:BH15),$BF$3)</f>
        <v>1</v>
      </c>
      <c r="BG15" s="93"/>
      <c r="BH15" s="26">
        <v>1</v>
      </c>
      <c r="BI15" s="94"/>
      <c r="BJ15" s="23">
        <f>SUM(BK15:BP15)</f>
        <v>1.375</v>
      </c>
      <c r="BK15" s="26"/>
      <c r="BL15" s="26"/>
      <c r="BM15" s="26"/>
      <c r="BN15" s="26"/>
      <c r="BO15" s="95">
        <v>1.375</v>
      </c>
      <c r="BP15" s="24"/>
    </row>
    <row r="16" spans="1:68" s="49" customFormat="1" ht="46.8" x14ac:dyDescent="0.45">
      <c r="A16" s="21">
        <v>12</v>
      </c>
      <c r="B16" s="92">
        <v>14089</v>
      </c>
      <c r="C16" s="92">
        <v>709277</v>
      </c>
      <c r="D16" s="26" t="s">
        <v>141</v>
      </c>
      <c r="E16" s="26" t="s">
        <v>142</v>
      </c>
      <c r="F16" s="26" t="s">
        <v>131</v>
      </c>
      <c r="G16" s="24" t="s">
        <v>150</v>
      </c>
      <c r="H16" s="90">
        <f>I16+AZ16</f>
        <v>14.35</v>
      </c>
      <c r="I16" s="91">
        <f>MIN(J16+T16+AC16+AJ16+AY16,$I$3)</f>
        <v>6.1</v>
      </c>
      <c r="J16" s="43">
        <f>MIN(SUM(K16:S16),$J$3)</f>
        <v>3</v>
      </c>
      <c r="K16" s="93"/>
      <c r="L16" s="93"/>
      <c r="M16" s="93"/>
      <c r="N16" s="93"/>
      <c r="O16" s="93"/>
      <c r="P16" s="93">
        <v>3</v>
      </c>
      <c r="Q16" s="93"/>
      <c r="R16" s="93"/>
      <c r="S16" s="93"/>
      <c r="T16" s="44">
        <f>MIN(SUM(U16:AB16),$T$3)</f>
        <v>2.1</v>
      </c>
      <c r="U16" s="26"/>
      <c r="V16" s="26">
        <v>2</v>
      </c>
      <c r="W16" s="26">
        <v>0.1</v>
      </c>
      <c r="X16" s="26"/>
      <c r="Y16" s="26"/>
      <c r="Z16" s="26"/>
      <c r="AA16" s="26"/>
      <c r="AB16" s="26"/>
      <c r="AC16" s="44">
        <f>MIN(SUM(AD16:AI16),$AC$3)</f>
        <v>1</v>
      </c>
      <c r="AD16" s="26"/>
      <c r="AE16" s="26"/>
      <c r="AF16" s="26">
        <v>1</v>
      </c>
      <c r="AG16" s="26"/>
      <c r="AH16" s="26"/>
      <c r="AI16" s="26"/>
      <c r="AJ16" s="45">
        <f>MIN(AK16+AV16,$AJ$3)</f>
        <v>0</v>
      </c>
      <c r="AK16" s="46">
        <f>MIN(SUM(AL16:AU16),$AK$3)</f>
        <v>0</v>
      </c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47">
        <f>MIN(SUM(AW16:AX16),$AV$3)</f>
        <v>0</v>
      </c>
      <c r="AW16" s="93"/>
      <c r="AX16" s="93"/>
      <c r="AY16" s="93"/>
      <c r="AZ16" s="85">
        <f>MIN(BA16+BI16+BJ16,$AZ$3)</f>
        <v>8.25</v>
      </c>
      <c r="BA16" s="86">
        <f>MIN(BB16+BE16+BF16,$BA$3)</f>
        <v>7</v>
      </c>
      <c r="BB16" s="87">
        <f>MIN(SUM(BC16:BD16),$BB$3)</f>
        <v>7</v>
      </c>
      <c r="BC16" s="93">
        <v>7</v>
      </c>
      <c r="BD16" s="93"/>
      <c r="BE16" s="94"/>
      <c r="BF16" s="48">
        <f>MIN(SUM(BG16:BH16),$BF$3)</f>
        <v>0</v>
      </c>
      <c r="BG16" s="93"/>
      <c r="BH16" s="26"/>
      <c r="BI16" s="94"/>
      <c r="BJ16" s="23">
        <f>SUM(BK16:BP16)</f>
        <v>1.25</v>
      </c>
      <c r="BK16" s="26"/>
      <c r="BL16" s="26"/>
      <c r="BM16" s="26"/>
      <c r="BN16" s="26">
        <v>0.875</v>
      </c>
      <c r="BO16" s="95">
        <v>0.375</v>
      </c>
      <c r="BP16" s="24"/>
    </row>
  </sheetData>
  <sortState xmlns:xlrd2="http://schemas.microsoft.com/office/spreadsheetml/2017/richdata2" ref="B5:BP16">
    <sortCondition descending="1" ref="H5:H16"/>
  </sortState>
  <mergeCells count="67">
    <mergeCell ref="BO1:BO2"/>
    <mergeCell ref="BP1:BP2"/>
    <mergeCell ref="BI1:BI2"/>
    <mergeCell ref="BJ1:BJ2"/>
    <mergeCell ref="BK1:BK2"/>
    <mergeCell ref="BL1:BL2"/>
    <mergeCell ref="BM2:BN2"/>
    <mergeCell ref="BD1:BD2"/>
    <mergeCell ref="BE1:BE2"/>
    <mergeCell ref="BF1:BF2"/>
    <mergeCell ref="BG1:BG2"/>
    <mergeCell ref="BH1:BH2"/>
    <mergeCell ref="AY1:AY2"/>
    <mergeCell ref="AZ1:AZ2"/>
    <mergeCell ref="BA1:BA2"/>
    <mergeCell ref="BB1:BB2"/>
    <mergeCell ref="BC1:BC2"/>
    <mergeCell ref="AT1:AT2"/>
    <mergeCell ref="AU1:AU2"/>
    <mergeCell ref="AV1:AV2"/>
    <mergeCell ref="AW1:AW2"/>
    <mergeCell ref="AX1:AX2"/>
    <mergeCell ref="AO1:AO2"/>
    <mergeCell ref="AP1:AP2"/>
    <mergeCell ref="AQ1:AQ2"/>
    <mergeCell ref="AR1:AR2"/>
    <mergeCell ref="AS1:AS2"/>
    <mergeCell ref="AJ1:AJ2"/>
    <mergeCell ref="AK1:AK2"/>
    <mergeCell ref="AL1:AL2"/>
    <mergeCell ref="AM1:AM2"/>
    <mergeCell ref="AN1:AN2"/>
    <mergeCell ref="AE1:AE2"/>
    <mergeCell ref="AF1:AF2"/>
    <mergeCell ref="AG1:AG2"/>
    <mergeCell ref="AH1:AH2"/>
    <mergeCell ref="AI1:AI2"/>
    <mergeCell ref="Z1:Z2"/>
    <mergeCell ref="AA1:AA2"/>
    <mergeCell ref="AB1:AB2"/>
    <mergeCell ref="AC1:AC2"/>
    <mergeCell ref="AD1:AD2"/>
    <mergeCell ref="U1:U2"/>
    <mergeCell ref="V1:V2"/>
    <mergeCell ref="W1:W2"/>
    <mergeCell ref="X1:X2"/>
    <mergeCell ref="Y1:Y2"/>
    <mergeCell ref="P1:P2"/>
    <mergeCell ref="Q1:Q2"/>
    <mergeCell ref="R1:R2"/>
    <mergeCell ref="S1:S2"/>
    <mergeCell ref="T1:T2"/>
    <mergeCell ref="K1:K2"/>
    <mergeCell ref="L1:L2"/>
    <mergeCell ref="M1:M2"/>
    <mergeCell ref="N1:N2"/>
    <mergeCell ref="O1:O2"/>
    <mergeCell ref="F1:F4"/>
    <mergeCell ref="G1:G4"/>
    <mergeCell ref="H1:H2"/>
    <mergeCell ref="I1:I2"/>
    <mergeCell ref="J1:J2"/>
    <mergeCell ref="A1:A4"/>
    <mergeCell ref="B1:B4"/>
    <mergeCell ref="C1:C4"/>
    <mergeCell ref="D1:D4"/>
    <mergeCell ref="E1:E4"/>
  </mergeCells>
  <phoneticPr fontId="6" type="noConversion"/>
  <pageMargins left="0.23622047244094491" right="0.27559055118110237" top="0.74803149606299213" bottom="0.74803149606299213" header="0.31496062992125984" footer="0.31496062992125984"/>
  <pageSetup paperSize="8" scale="55" fitToWidth="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ΑΞΙΟΛΟΓΙΚΟΣ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2026-09-30T10:54:45Z</cp:lastPrinted>
  <dcterms:created xsi:type="dcterms:W3CDTF">2023-03-06T11:18:54Z</dcterms:created>
  <dcterms:modified xsi:type="dcterms:W3CDTF">2026-10-01T10:14:53Z</dcterms:modified>
</cp:coreProperties>
</file>